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7+c8sb3OBEiB36ofX85+W5fz5hQrXEwBSv025weNJb5kXRmYw4CzyejB58/kQ7luwmTPwZe5322RrbflweXEw==" workbookSaltValue="xsmxsiuz12XzjyBPfR6SHA==" workbookSpinCount="100000" lockStructure="1"/>
  <bookViews>
    <workbookView xWindow="0" yWindow="0" windowWidth="28800" windowHeight="113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D10" i="4"/>
  <c r="W10" i="4"/>
  <c r="P10" i="4"/>
  <c r="BB8" i="4"/>
  <c r="AT8" i="4"/>
  <c r="AL8" i="4"/>
  <c r="AD8" i="4"/>
  <c r="W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<sst xmlns="http://schemas.openxmlformats.org/spreadsheetml/2006/main" count="231" uniqueCount="116">
  <si>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</si>
  <si>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</si>
  <si>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</si>
  <si>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</si>
  <si>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</si>
  <si>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</si>
  <si>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</si>
  <si>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</si>
  <si>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</si>
  <si>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</si>
  <si>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</si>
  <si>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</si>
  <si>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</si>
  <si>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</si>
  <si>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</si>
  <si>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</si>
  <si>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</si>
  <si>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</si>
  <si>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</si>
  <si>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</si>
  <si>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</si>
  <si>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</si>
  <si>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</si>
  <si>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</si>
  <si>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</si>
  <si>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</si>
  <si>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</si>
  <si>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</si>
  <si>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</si>
  <si>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</si>
  <si>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</si>
  <si>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</si>
  <si>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</si>
  <si>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</si>
  <si>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</si>
  <si>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</si>
  <si>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</si>
  <si>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</si>
  <si>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</si>
  <si>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</si>
  <si>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</si>
  <si>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</si>
  <si>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</si>
  <si>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</si>
  <si>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</si>
  <si>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</si>
  <si>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</si>
  <si>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</si>
  <si>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</si>
  <si>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</si>
  <si>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</si>
  <si>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</si>
  <si>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</si>
  <si>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</si>
  <si>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</si>
  <si>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</si>
  <si>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</si>
  <si>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</si>
  <si>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</si>
  <si>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</si>
  <si>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</si>
  <si>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</si>
  <si>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</si>
  <si>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</si>
  <si>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</si>
  <si>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</si>
  <si>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</si>
  <si>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</si>
  <si>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</si>
  <si>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</si>
  <si>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</si>
  <si>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</si>
  <si>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</si>
  <si>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</si>
  <si>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</si>
  <si>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</si>
  <si>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</si>
  <si>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</si>
  <si>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</si>
  <si>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</si>
  <si>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</si>
  <si>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</si>
  <si>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</si>
  <si>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</si>
  <si>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</si>
  <si>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</si>
  <si>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</si>
  <si>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</si>
  <si>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</si>
  <si>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</si>
  <si>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</si>
  <si>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</si>
  <si>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</si>
  <si>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</si>
  <si>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</si>
  <si>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</si>
  <si>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</si>
  <si>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</si>
  <si>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</si>
  <si>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</si>
  <si>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</si>
  <si>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</si>
  <si>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</si>
  <si>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</si>
  <si>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</si>
  <si>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</si>
  <si>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</si>
  <si>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</si>
  <si>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</si>
  <si>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</si>
  <si>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</si>
  <si>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</si>
  <si>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</si>
  <si>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公共下水道事業は、一般会計繰入金により収支を均衡させている状況である。今後は処理人口や事業所等の減少により、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</si>
  <si>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実際には年々老朽化が進行しており、老朽施設・設備も多いことから、今後はストックマネジメント計画を基に効率的な改築更新事業を実施していく。
　管渠老朽化率は、類似団体と比較すると高いが、繰越分の管渠更新工事の完了もあり、管渠改善率は類似団体及び前年度を上回っている。今後は計画的に改築更新を進める必要があるが、予算等の制約もあるため、優先順位の高い幹線の更新を中心に実施せざるを得なく、耐用年数を経過する管渠は今後増加していく状況にある。</t>
    <rPh sb="136" eb="138">
      <t>ネンネン</t>
    </rPh>
    <rPh sb="149" eb="151">
      <t>ロウキュウ</t>
    </rPh>
    <rPh sb="224" eb="226">
      <t>クリコシ</t>
    </rPh>
    <rPh sb="226" eb="227">
      <t>ブン</t>
    </rPh>
    <rPh sb="228" eb="230">
      <t>カンキョ</t>
    </rPh>
    <rPh sb="230" eb="232">
      <t>コウシン</t>
    </rPh>
    <rPh sb="232" eb="234">
      <t>コウジ</t>
    </rPh>
    <rPh sb="235" eb="237">
      <t>カンリョウ</t>
    </rPh>
    <rPh sb="251" eb="252">
      <t>オヨ</t>
    </rPh>
    <rPh sb="253" eb="255">
      <t>ゼンネン</t>
    </rPh>
    <rPh sb="255" eb="256">
      <t>ド</t>
    </rPh>
    <rPh sb="257" eb="259">
      <t>ウワマワ</t>
    </rPh>
    <phoneticPr fontId="4"/>
  </si>
  <si>
    <t>　平成28年度から地方公営企業法の財務規定を適用して事業を運営している。
　経常収支比率は、類似団体と比較すると低いが、100％の水準を維持しており累積欠損金も発生していない。
　流動比率は、100％を下回っており、類似団体と比較しても低い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高く、施設建設時の企業債の償還が順次終了して行くものの、現在企業債を活用した施設の改築更新を実施中であるため企業債残高の大幅な減少は見込めないが、建設事業の平準化を図り、より効率的な改築更新事業を実施していく。
　経費回収率は、類似団体と比較してやや高いが、100％を下回っているため、汚水処理原価を抑制しながら、今後は適正な使用料水準の設定を検討し、回収率の向上に努める。
　施設利用率は、人口減に伴い処理施設の能力を見直したことにより前年度より高くなっている。
　水洗化率は、類似団体及び前年度比ともに高くなっている。</t>
    <rPh sb="108" eb="110">
      <t>ルイジ</t>
    </rPh>
    <rPh sb="110" eb="112">
      <t>ダンタイ</t>
    </rPh>
    <rPh sb="113" eb="115">
      <t>ヒカク</t>
    </rPh>
    <rPh sb="118" eb="119">
      <t>ヒク</t>
    </rPh>
    <rPh sb="425" eb="428">
      <t>ジンコウゲン</t>
    </rPh>
    <rPh sb="429" eb="430">
      <t>トモナ</t>
    </rPh>
    <rPh sb="431" eb="433">
      <t>ショリ</t>
    </rPh>
    <rPh sb="433" eb="435">
      <t>シセツ</t>
    </rPh>
    <rPh sb="436" eb="438">
      <t>ノウリョク</t>
    </rPh>
    <rPh sb="439" eb="441">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</si>
</sst>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c:v>
                </c:pt>
                <c:pt idx="1">
                  <c:v>0.22</c:v>
                </c:pt>
                <c:pt idx="2">
                  <c:v>0.05</c:v>
                </c:pt>
                <c:pt idx="3" formatCode="#,##0.00;&quot;△&quot;#,##0.00">
                  <c:v>0</c:v>
                </c:pt>
                <c:pt idx="4">
                  <c:v>0.85</c:v>
                </c:pt>
              </c:numCache>
            </c:numRef>
          </c:val>
          <c:extLst xmlns:c16r2="http://schemas.microsoft.com/office/drawing/2015/06/chart">
            <c:ext xmlns:c16="http://schemas.microsoft.com/office/drawing/2014/chart" uri="{C3380CC4-5D6E-409C-BE32-E72D297353CC}">
              <c16:uniqueId val="{00000000-38F3-41FE-AC4B-BA347BA5E97D}"/>
            </c:ext>
          </c:extLst>
        </c:ser>
        <c:dLbls>
          <c:showLegendKey val="0"/>
          <c:showVal val="0"/>
          <c:showCatName val="0"/>
          <c:showSerName val="0"/>
          <c:showPercent val="0"/>
          <c:showBubbleSize val="0"/>
        </c:dLbls>
        <c:gapWidth val="150"/>
        <c:axId val="53627904"/>
        <c:axId val="536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xmlns:c16r2="http://schemas.microsoft.com/office/drawing/2015/06/chart">
            <c:ext xmlns:c16="http://schemas.microsoft.com/office/drawing/2014/chart" uri="{C3380CC4-5D6E-409C-BE32-E72D297353CC}">
              <c16:uniqueId val="{00000001-38F3-41FE-AC4B-BA347BA5E97D}"/>
            </c:ext>
          </c:extLst>
        </c:ser>
        <c:dLbls>
          <c:showLegendKey val="0"/>
          <c:showVal val="0"/>
          <c:showCatName val="0"/>
          <c:showSerName val="0"/>
          <c:showPercent val="0"/>
          <c:showBubbleSize val="0"/>
        </c:dLbls>
        <c:marker val="1"/>
        <c:smooth val="0"/>
        <c:axId val="53627904"/>
        <c:axId val="53642368"/>
      </c:lineChart>
      <c:dateAx>
        <c:axId val="53627904"/>
        <c:scaling>
          <c:orientation val="minMax"/>
        </c:scaling>
        <c:delete val="1"/>
        <c:axPos val="b"/>
        <c:numFmt formatCode="&quot;H&quot;yy" sourceLinked="1"/>
        <c:majorTickMark val="none"/>
        <c:minorTickMark val="none"/>
        <c:tickLblPos val="none"/>
        <c:crossAx val="53642368"/>
        <c:crosses val="autoZero"/>
        <c:auto val="1"/>
        <c:lblOffset val="100"/>
        <c:baseTimeUnit val="years"/>
      </c:dateAx>
      <c:valAx>
        <c:axId val="536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65.5</c:v>
                </c:pt>
                <c:pt idx="1">
                  <c:v>58.74</c:v>
                </c:pt>
                <c:pt idx="2">
                  <c:v>55.53</c:v>
                </c:pt>
                <c:pt idx="3">
                  <c:v>61.93</c:v>
                </c:pt>
                <c:pt idx="4">
                  <c:v>73</c:v>
                </c:pt>
              </c:numCache>
            </c:numRef>
          </c:val>
          <c:extLst xmlns:c16r2="http://schemas.microsoft.com/office/drawing/2015/06/chart">
            <c:ext xmlns:c16="http://schemas.microsoft.com/office/drawing/2014/chart" uri="{C3380CC4-5D6E-409C-BE32-E72D297353CC}">
              <c16:uniqueId val="{00000000-0D6D-4EB9-A124-B935FA678A45}"/>
            </c:ext>
          </c:extLst>
        </c:ser>
        <c:dLbls>
          <c:showLegendKey val="0"/>
          <c:showVal val="0"/>
          <c:showCatName val="0"/>
          <c:showSerName val="0"/>
          <c:showPercent val="0"/>
          <c:showBubbleSize val="0"/>
        </c:dLbls>
        <c:gapWidth val="150"/>
        <c:axId val="71150592"/>
        <c:axId val="711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xmlns:c16r2="http://schemas.microsoft.com/office/drawing/2015/06/chart">
            <c:ext xmlns:c16="http://schemas.microsoft.com/office/drawing/2014/chart" uri="{C3380CC4-5D6E-409C-BE32-E72D297353CC}">
              <c16:uniqueId val="{00000001-0D6D-4EB9-A124-B935FA678A45}"/>
            </c:ext>
          </c:extLst>
        </c:ser>
        <c:dLbls>
          <c:showLegendKey val="0"/>
          <c:showVal val="0"/>
          <c:showCatName val="0"/>
          <c:showSerName val="0"/>
          <c:showPercent val="0"/>
          <c:showBubbleSize val="0"/>
        </c:dLbls>
        <c:marker val="1"/>
        <c:smooth val="0"/>
        <c:axId val="71150592"/>
        <c:axId val="71165056"/>
      </c:lineChart>
      <c:dateAx>
        <c:axId val="71150592"/>
        <c:scaling>
          <c:orientation val="minMax"/>
        </c:scaling>
        <c:delete val="1"/>
        <c:axPos val="b"/>
        <c:numFmt formatCode="&quot;H&quot;yy" sourceLinked="1"/>
        <c:majorTickMark val="none"/>
        <c:minorTickMark val="none"/>
        <c:tickLblPos val="none"/>
        <c:crossAx val="71165056"/>
        <c:crosses val="autoZero"/>
        <c:auto val="1"/>
        <c:lblOffset val="100"/>
        <c:baseTimeUnit val="years"/>
      </c:dateAx>
      <c:valAx>
        <c:axId val="711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95.21</c:v>
                </c:pt>
                <c:pt idx="1">
                  <c:v>96.18</c:v>
                </c:pt>
                <c:pt idx="2">
                  <c:v>97.12</c:v>
                </c:pt>
                <c:pt idx="3">
                  <c:v>97.61</c:v>
                </c:pt>
                <c:pt idx="4">
                  <c:v>97.73</c:v>
                </c:pt>
              </c:numCache>
            </c:numRef>
          </c:val>
          <c:extLst xmlns:c16r2="http://schemas.microsoft.com/office/drawing/2015/06/chart">
            <c:ext xmlns:c16="http://schemas.microsoft.com/office/drawing/2014/chart" uri="{C3380CC4-5D6E-409C-BE32-E72D297353CC}">
              <c16:uniqueId val="{00000000-638E-4743-AEAB-A630597D3DE6}"/>
            </c:ext>
          </c:extLst>
        </c:ser>
        <c:dLbls>
          <c:showLegendKey val="0"/>
          <c:showVal val="0"/>
          <c:showCatName val="0"/>
          <c:showSerName val="0"/>
          <c:showPercent val="0"/>
          <c:showBubbleSize val="0"/>
        </c:dLbls>
        <c:gapWidth val="150"/>
        <c:axId val="71187840"/>
        <c:axId val="711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xmlns:c16r2="http://schemas.microsoft.com/office/drawing/2015/06/chart">
            <c:ext xmlns:c16="http://schemas.microsoft.com/office/drawing/2014/chart" uri="{C3380CC4-5D6E-409C-BE32-E72D297353CC}">
              <c16:uniqueId val="{00000001-638E-4743-AEAB-A630597D3DE6}"/>
            </c:ext>
          </c:extLst>
        </c:ser>
        <c:dLbls>
          <c:showLegendKey val="0"/>
          <c:showVal val="0"/>
          <c:showCatName val="0"/>
          <c:showSerName val="0"/>
          <c:showPercent val="0"/>
          <c:showBubbleSize val="0"/>
        </c:dLbls>
        <c:marker val="1"/>
        <c:smooth val="0"/>
        <c:axId val="71187840"/>
        <c:axId val="71198208"/>
      </c:lineChart>
      <c:dateAx>
        <c:axId val="71187840"/>
        <c:scaling>
          <c:orientation val="minMax"/>
        </c:scaling>
        <c:delete val="1"/>
        <c:axPos val="b"/>
        <c:numFmt formatCode="&quot;H&quot;yy" sourceLinked="1"/>
        <c:majorTickMark val="none"/>
        <c:minorTickMark val="none"/>
        <c:tickLblPos val="none"/>
        <c:crossAx val="71198208"/>
        <c:crosses val="autoZero"/>
        <c:auto val="1"/>
        <c:lblOffset val="100"/>
        <c:baseTimeUnit val="years"/>
      </c:dateAx>
      <c:valAx>
        <c:axId val="711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100.6</c:v>
                </c:pt>
                <c:pt idx="1">
                  <c:v>100.01</c:v>
                </c:pt>
                <c:pt idx="2">
                  <c:v>100</c:v>
                </c:pt>
                <c:pt idx="3">
                  <c:v>100.03</c:v>
                </c:pt>
                <c:pt idx="4">
                  <c:v>100</c:v>
                </c:pt>
              </c:numCache>
            </c:numRef>
          </c:val>
          <c:extLst xmlns:c16r2="http://schemas.microsoft.com/office/drawing/2015/06/chart">
            <c:ext xmlns:c16="http://schemas.microsoft.com/office/drawing/2014/chart" uri="{C3380CC4-5D6E-409C-BE32-E72D297353CC}">
              <c16:uniqueId val="{00000000-1A6B-4982-B24A-361C2149AA92}"/>
            </c:ext>
          </c:extLst>
        </c:ser>
        <c:dLbls>
          <c:showLegendKey val="0"/>
          <c:showVal val="0"/>
          <c:showCatName val="0"/>
          <c:showSerName val="0"/>
          <c:showPercent val="0"/>
          <c:showBubbleSize val="0"/>
        </c:dLbls>
        <c:gapWidth val="150"/>
        <c:axId val="53665152"/>
        <c:axId val="541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103.85</c:v>
                </c:pt>
                <c:pt idx="1">
                  <c:v>104.01</c:v>
                </c:pt>
                <c:pt idx="2">
                  <c:v>105.41</c:v>
                </c:pt>
                <c:pt idx="3">
                  <c:v>104.64</c:v>
                </c:pt>
                <c:pt idx="4">
                  <c:v>105.35</c:v>
                </c:pt>
              </c:numCache>
            </c:numRef>
          </c:val>
          <c:smooth val="0"/>
          <c:extLst xmlns:c16r2="http://schemas.microsoft.com/office/drawing/2015/06/chart">
            <c:ext xmlns:c16="http://schemas.microsoft.com/office/drawing/2014/chart" uri="{C3380CC4-5D6E-409C-BE32-E72D297353CC}">
              <c16:uniqueId val="{00000001-1A6B-4982-B24A-361C2149AA92}"/>
            </c:ext>
          </c:extLst>
        </c:ser>
        <c:dLbls>
          <c:showLegendKey val="0"/>
          <c:showVal val="0"/>
          <c:showCatName val="0"/>
          <c:showSerName val="0"/>
          <c:showPercent val="0"/>
          <c:showBubbleSize val="0"/>
        </c:dLbls>
        <c:marker val="1"/>
        <c:smooth val="0"/>
        <c:axId val="53665152"/>
        <c:axId val="54142464"/>
      </c:lineChart>
      <c:dateAx>
        <c:axId val="53665152"/>
        <c:scaling>
          <c:orientation val="minMax"/>
        </c:scaling>
        <c:delete val="1"/>
        <c:axPos val="b"/>
        <c:numFmt formatCode="&quot;H&quot;yy" sourceLinked="1"/>
        <c:majorTickMark val="none"/>
        <c:minorTickMark val="none"/>
        <c:tickLblPos val="none"/>
        <c:crossAx val="54142464"/>
        <c:crosses val="autoZero"/>
        <c:auto val="1"/>
        <c:lblOffset val="100"/>
        <c:baseTimeUnit val="years"/>
      </c:dateAx>
      <c:valAx>
        <c:axId val="541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11.47</c:v>
                </c:pt>
                <c:pt idx="1">
                  <c:v>14.55</c:v>
                </c:pt>
                <c:pt idx="2">
                  <c:v>18.86</c:v>
                </c:pt>
                <c:pt idx="3">
                  <c:v>22.67</c:v>
                </c:pt>
                <c:pt idx="4">
                  <c:v>26.42</c:v>
                </c:pt>
              </c:numCache>
            </c:numRef>
          </c:val>
          <c:extLst xmlns:c16r2="http://schemas.microsoft.com/office/drawing/2015/06/chart">
            <c:ext xmlns:c16="http://schemas.microsoft.com/office/drawing/2014/chart" uri="{C3380CC4-5D6E-409C-BE32-E72D297353CC}">
              <c16:uniqueId val="{00000000-9736-4C11-BF30-53715CAF9D08}"/>
            </c:ext>
          </c:extLst>
        </c:ser>
        <c:dLbls>
          <c:showLegendKey val="0"/>
          <c:showVal val="0"/>
          <c:showCatName val="0"/>
          <c:showSerName val="0"/>
          <c:showPercent val="0"/>
          <c:showBubbleSize val="0"/>
        </c:dLbls>
        <c:gapWidth val="150"/>
        <c:axId val="54181888"/>
        <c:axId val="541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38.450000000000003</c:v>
                </c:pt>
                <c:pt idx="1">
                  <c:v>31.19</c:v>
                </c:pt>
                <c:pt idx="2">
                  <c:v>25.37</c:v>
                </c:pt>
                <c:pt idx="3">
                  <c:v>26.89</c:v>
                </c:pt>
                <c:pt idx="4">
                  <c:v>29.42</c:v>
                </c:pt>
              </c:numCache>
            </c:numRef>
          </c:val>
          <c:smooth val="0"/>
          <c:extLst xmlns:c16r2="http://schemas.microsoft.com/office/drawing/2015/06/chart">
            <c:ext xmlns:c16="http://schemas.microsoft.com/office/drawing/2014/chart" uri="{C3380CC4-5D6E-409C-BE32-E72D297353CC}">
              <c16:uniqueId val="{00000001-9736-4C11-BF30-53715CAF9D08}"/>
            </c:ext>
          </c:extLst>
        </c:ser>
        <c:dLbls>
          <c:showLegendKey val="0"/>
          <c:showVal val="0"/>
          <c:showCatName val="0"/>
          <c:showSerName val="0"/>
          <c:showPercent val="0"/>
          <c:showBubbleSize val="0"/>
        </c:dLbls>
        <c:marker val="1"/>
        <c:smooth val="0"/>
        <c:axId val="54181888"/>
        <c:axId val="54183808"/>
      </c:lineChart>
      <c:dateAx>
        <c:axId val="54181888"/>
        <c:scaling>
          <c:orientation val="minMax"/>
        </c:scaling>
        <c:delete val="1"/>
        <c:axPos val="b"/>
        <c:numFmt formatCode="&quot;H&quot;yy" sourceLinked="1"/>
        <c:majorTickMark val="none"/>
        <c:minorTickMark val="none"/>
        <c:tickLblPos val="none"/>
        <c:crossAx val="54183808"/>
        <c:crosses val="autoZero"/>
        <c:auto val="1"/>
        <c:lblOffset val="100"/>
        <c:baseTimeUnit val="years"/>
      </c:dateAx>
      <c:valAx>
        <c:axId val="541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3.7</c:v>
                </c:pt>
                <c:pt idx="1">
                  <c:v>4.6100000000000003</c:v>
                </c:pt>
                <c:pt idx="2">
                  <c:v>4.57</c:v>
                </c:pt>
                <c:pt idx="3">
                  <c:v>4.8899999999999997</c:v>
                </c:pt>
                <c:pt idx="4">
                  <c:v>4.58</c:v>
                </c:pt>
              </c:numCache>
            </c:numRef>
          </c:val>
          <c:extLst xmlns:c16r2="http://schemas.microsoft.com/office/drawing/2015/06/chart">
            <c:ext xmlns:c16="http://schemas.microsoft.com/office/drawing/2014/chart" uri="{C3380CC4-5D6E-409C-BE32-E72D297353CC}">
              <c16:uniqueId val="{00000000-6562-4085-BB75-6454C9DE8D9A}"/>
            </c:ext>
          </c:extLst>
        </c:ser>
        <c:dLbls>
          <c:showLegendKey val="0"/>
          <c:showVal val="0"/>
          <c:showCatName val="0"/>
          <c:showSerName val="0"/>
          <c:showPercent val="0"/>
          <c:showBubbleSize val="0"/>
        </c:dLbls>
        <c:gapWidth val="150"/>
        <c:axId val="70859008"/>
        <c:axId val="7086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0.57999999999999996</c:v>
                </c:pt>
                <c:pt idx="2">
                  <c:v>0.54</c:v>
                </c:pt>
                <c:pt idx="3">
                  <c:v>0.75</c:v>
                </c:pt>
                <c:pt idx="4">
                  <c:v>0.74</c:v>
                </c:pt>
              </c:numCache>
            </c:numRef>
          </c:val>
          <c:smooth val="0"/>
          <c:extLst xmlns:c16r2="http://schemas.microsoft.com/office/drawing/2015/06/chart">
            <c:ext xmlns:c16="http://schemas.microsoft.com/office/drawing/2014/chart" uri="{C3380CC4-5D6E-409C-BE32-E72D297353CC}">
              <c16:uniqueId val="{00000001-6562-4085-BB75-6454C9DE8D9A}"/>
            </c:ext>
          </c:extLst>
        </c:ser>
        <c:dLbls>
          <c:showLegendKey val="0"/>
          <c:showVal val="0"/>
          <c:showCatName val="0"/>
          <c:showSerName val="0"/>
          <c:showPercent val="0"/>
          <c:showBubbleSize val="0"/>
        </c:dLbls>
        <c:marker val="1"/>
        <c:smooth val="0"/>
        <c:axId val="70859008"/>
        <c:axId val="70861184"/>
      </c:lineChart>
      <c:dateAx>
        <c:axId val="70859008"/>
        <c:scaling>
          <c:orientation val="minMax"/>
        </c:scaling>
        <c:delete val="1"/>
        <c:axPos val="b"/>
        <c:numFmt formatCode="&quot;H&quot;yy" sourceLinked="1"/>
        <c:majorTickMark val="none"/>
        <c:minorTickMark val="none"/>
        <c:tickLblPos val="none"/>
        <c:crossAx val="70861184"/>
        <c:crosses val="autoZero"/>
        <c:auto val="1"/>
        <c:lblOffset val="100"/>
        <c:baseTimeUnit val="years"/>
      </c:dateAx>
      <c:valAx>
        <c:axId val="708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5C-40CE-9A41-D6F1D1A6307F}"/>
            </c:ext>
          </c:extLst>
        </c:ser>
        <c:dLbls>
          <c:showLegendKey val="0"/>
          <c:showVal val="0"/>
          <c:showCatName val="0"/>
          <c:showSerName val="0"/>
          <c:showPercent val="0"/>
          <c:showBubbleSize val="0"/>
        </c:dLbls>
        <c:gapWidth val="150"/>
        <c:axId val="70900736"/>
        <c:axId val="709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39.03</c:v>
                </c:pt>
                <c:pt idx="1">
                  <c:v>26.18</c:v>
                </c:pt>
                <c:pt idx="2">
                  <c:v>25.86</c:v>
                </c:pt>
                <c:pt idx="3">
                  <c:v>25.76</c:v>
                </c:pt>
                <c:pt idx="4">
                  <c:v>26.07</c:v>
                </c:pt>
              </c:numCache>
            </c:numRef>
          </c:val>
          <c:smooth val="0"/>
          <c:extLst xmlns:c16r2="http://schemas.microsoft.com/office/drawing/2015/06/chart">
            <c:ext xmlns:c16="http://schemas.microsoft.com/office/drawing/2014/chart" uri="{C3380CC4-5D6E-409C-BE32-E72D297353CC}">
              <c16:uniqueId val="{00000001-0A5C-40CE-9A41-D6F1D1A6307F}"/>
            </c:ext>
          </c:extLst>
        </c:ser>
        <c:dLbls>
          <c:showLegendKey val="0"/>
          <c:showVal val="0"/>
          <c:showCatName val="0"/>
          <c:showSerName val="0"/>
          <c:showPercent val="0"/>
          <c:showBubbleSize val="0"/>
        </c:dLbls>
        <c:marker val="1"/>
        <c:smooth val="0"/>
        <c:axId val="70900736"/>
        <c:axId val="70907008"/>
      </c:lineChart>
      <c:dateAx>
        <c:axId val="70900736"/>
        <c:scaling>
          <c:orientation val="minMax"/>
        </c:scaling>
        <c:delete val="1"/>
        <c:axPos val="b"/>
        <c:numFmt formatCode="&quot;H&quot;yy" sourceLinked="1"/>
        <c:majorTickMark val="none"/>
        <c:minorTickMark val="none"/>
        <c:tickLblPos val="none"/>
        <c:crossAx val="70907008"/>
        <c:crosses val="autoZero"/>
        <c:auto val="1"/>
        <c:lblOffset val="100"/>
        <c:baseTimeUnit val="years"/>
      </c:dateAx>
      <c:valAx>
        <c:axId val="709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85.78</c:v>
                </c:pt>
                <c:pt idx="1">
                  <c:v>79.040000000000006</c:v>
                </c:pt>
                <c:pt idx="2">
                  <c:v>61.88</c:v>
                </c:pt>
                <c:pt idx="3">
                  <c:v>64.98</c:v>
                </c:pt>
                <c:pt idx="4">
                  <c:v>57.31</c:v>
                </c:pt>
              </c:numCache>
            </c:numRef>
          </c:val>
          <c:extLst xmlns:c16r2="http://schemas.microsoft.com/office/drawing/2015/06/chart">
            <c:ext xmlns:c16="http://schemas.microsoft.com/office/drawing/2014/chart" uri="{C3380CC4-5D6E-409C-BE32-E72D297353CC}">
              <c16:uniqueId val="{00000000-3CAA-4A3C-9939-D9D913001732}"/>
            </c:ext>
          </c:extLst>
        </c:ser>
        <c:dLbls>
          <c:showLegendKey val="0"/>
          <c:showVal val="0"/>
          <c:showCatName val="0"/>
          <c:showSerName val="0"/>
          <c:showPercent val="0"/>
          <c:showBubbleSize val="0"/>
        </c:dLbls>
        <c:gapWidth val="150"/>
        <c:axId val="70952448"/>
        <c:axId val="709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66.790000000000006</c:v>
                </c:pt>
                <c:pt idx="1">
                  <c:v>57.3</c:v>
                </c:pt>
                <c:pt idx="2">
                  <c:v>58.23</c:v>
                </c:pt>
                <c:pt idx="3">
                  <c:v>65.56</c:v>
                </c:pt>
                <c:pt idx="4">
                  <c:v>65.87</c:v>
                </c:pt>
              </c:numCache>
            </c:numRef>
          </c:val>
          <c:smooth val="0"/>
          <c:extLst xmlns:c16r2="http://schemas.microsoft.com/office/drawing/2015/06/chart">
            <c:ext xmlns:c16="http://schemas.microsoft.com/office/drawing/2014/chart" uri="{C3380CC4-5D6E-409C-BE32-E72D297353CC}">
              <c16:uniqueId val="{00000001-3CAA-4A3C-9939-D9D913001732}"/>
            </c:ext>
          </c:extLst>
        </c:ser>
        <c:dLbls>
          <c:showLegendKey val="0"/>
          <c:showVal val="0"/>
          <c:showCatName val="0"/>
          <c:showSerName val="0"/>
          <c:showPercent val="0"/>
          <c:showBubbleSize val="0"/>
        </c:dLbls>
        <c:marker val="1"/>
        <c:smooth val="0"/>
        <c:axId val="70952448"/>
        <c:axId val="70954368"/>
      </c:lineChart>
      <c:dateAx>
        <c:axId val="70952448"/>
        <c:scaling>
          <c:orientation val="minMax"/>
        </c:scaling>
        <c:delete val="1"/>
        <c:axPos val="b"/>
        <c:numFmt formatCode="&quot;H&quot;yy" sourceLinked="1"/>
        <c:majorTickMark val="none"/>
        <c:minorTickMark val="none"/>
        <c:tickLblPos val="none"/>
        <c:crossAx val="70954368"/>
        <c:crosses val="autoZero"/>
        <c:auto val="1"/>
        <c:lblOffset val="100"/>
        <c:baseTimeUnit val="years"/>
      </c:dateAx>
      <c:valAx>
        <c:axId val="709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1081.8399999999999</c:v>
                </c:pt>
                <c:pt idx="1">
                  <c:v>1171.6300000000001</c:v>
                </c:pt>
                <c:pt idx="2">
                  <c:v>1092.76</c:v>
                </c:pt>
                <c:pt idx="3">
                  <c:v>1084.47</c:v>
                </c:pt>
                <c:pt idx="4">
                  <c:v>1039.6099999999999</c:v>
                </c:pt>
              </c:numCache>
            </c:numRef>
          </c:val>
          <c:extLst xmlns:c16r2="http://schemas.microsoft.com/office/drawing/2015/06/chart">
            <c:ext xmlns:c16="http://schemas.microsoft.com/office/drawing/2014/chart" uri="{C3380CC4-5D6E-409C-BE32-E72D297353CC}">
              <c16:uniqueId val="{00000000-3ECF-477B-948F-58192071C9A7}"/>
            </c:ext>
          </c:extLst>
        </c:ser>
        <c:dLbls>
          <c:showLegendKey val="0"/>
          <c:showVal val="0"/>
          <c:showCatName val="0"/>
          <c:showSerName val="0"/>
          <c:showPercent val="0"/>
          <c:showBubbleSize val="0"/>
        </c:dLbls>
        <c:gapWidth val="150"/>
        <c:axId val="70985600"/>
        <c:axId val="709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xmlns:c16r2="http://schemas.microsoft.com/office/drawing/2015/06/chart">
            <c:ext xmlns:c16="http://schemas.microsoft.com/office/drawing/2014/chart" uri="{C3380CC4-5D6E-409C-BE32-E72D297353CC}">
              <c16:uniqueId val="{00000001-3ECF-477B-948F-58192071C9A7}"/>
            </c:ext>
          </c:extLst>
        </c:ser>
        <c:dLbls>
          <c:showLegendKey val="0"/>
          <c:showVal val="0"/>
          <c:showCatName val="0"/>
          <c:showSerName val="0"/>
          <c:showPercent val="0"/>
          <c:showBubbleSize val="0"/>
        </c:dLbls>
        <c:marker val="1"/>
        <c:smooth val="0"/>
        <c:axId val="70985600"/>
        <c:axId val="70991872"/>
      </c:lineChart>
      <c:dateAx>
        <c:axId val="70985600"/>
        <c:scaling>
          <c:orientation val="minMax"/>
        </c:scaling>
        <c:delete val="1"/>
        <c:axPos val="b"/>
        <c:numFmt formatCode="&quot;H&quot;yy" sourceLinked="1"/>
        <c:majorTickMark val="none"/>
        <c:minorTickMark val="none"/>
        <c:tickLblPos val="none"/>
        <c:crossAx val="70991872"/>
        <c:crosses val="autoZero"/>
        <c:auto val="1"/>
        <c:lblOffset val="100"/>
        <c:baseTimeUnit val="years"/>
      </c:dateAx>
      <c:valAx>
        <c:axId val="709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82.43</c:v>
                </c:pt>
                <c:pt idx="1">
                  <c:v>90.57</c:v>
                </c:pt>
                <c:pt idx="2">
                  <c:v>88.62</c:v>
                </c:pt>
                <c:pt idx="3">
                  <c:v>89.07</c:v>
                </c:pt>
                <c:pt idx="4">
                  <c:v>89.12</c:v>
                </c:pt>
              </c:numCache>
            </c:numRef>
          </c:val>
          <c:extLst xmlns:c16r2="http://schemas.microsoft.com/office/drawing/2015/06/chart">
            <c:ext xmlns:c16="http://schemas.microsoft.com/office/drawing/2014/chart" uri="{C3380CC4-5D6E-409C-BE32-E72D297353CC}">
              <c16:uniqueId val="{00000000-A0E5-48D2-AECB-C894A4F41646}"/>
            </c:ext>
          </c:extLst>
        </c:ser>
        <c:dLbls>
          <c:showLegendKey val="0"/>
          <c:showVal val="0"/>
          <c:showCatName val="0"/>
          <c:showSerName val="0"/>
          <c:showPercent val="0"/>
          <c:showBubbleSize val="0"/>
        </c:dLbls>
        <c:gapWidth val="150"/>
        <c:axId val="71014656"/>
        <c:axId val="710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xmlns:c16r2="http://schemas.microsoft.com/office/drawing/2015/06/chart">
            <c:ext xmlns:c16="http://schemas.microsoft.com/office/drawing/2014/chart" uri="{C3380CC4-5D6E-409C-BE32-E72D297353CC}">
              <c16:uniqueId val="{00000001-A0E5-48D2-AECB-C894A4F41646}"/>
            </c:ext>
          </c:extLst>
        </c:ser>
        <c:dLbls>
          <c:showLegendKey val="0"/>
          <c:showVal val="0"/>
          <c:showCatName val="0"/>
          <c:showSerName val="0"/>
          <c:showPercent val="0"/>
          <c:showBubbleSize val="0"/>
        </c:dLbls>
        <c:marker val="1"/>
        <c:smooth val="0"/>
        <c:axId val="71014656"/>
        <c:axId val="71016832"/>
      </c:lineChart>
      <c:dateAx>
        <c:axId val="71014656"/>
        <c:scaling>
          <c:orientation val="minMax"/>
        </c:scaling>
        <c:delete val="1"/>
        <c:axPos val="b"/>
        <c:numFmt formatCode="&quot;H&quot;yy" sourceLinked="1"/>
        <c:majorTickMark val="none"/>
        <c:minorTickMark val="none"/>
        <c:tickLblPos val="none"/>
        <c:crossAx val="71016832"/>
        <c:crosses val="autoZero"/>
        <c:auto val="1"/>
        <c:lblOffset val="100"/>
        <c:baseTimeUnit val="years"/>
      </c:dateAx>
      <c:valAx>
        <c:axId val="710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175.32</c:v>
                </c:pt>
                <c:pt idx="1">
                  <c:v>161.12</c:v>
                </c:pt>
                <c:pt idx="2">
                  <c:v>163.65</c:v>
                </c:pt>
                <c:pt idx="3">
                  <c:v>163.16999999999999</c:v>
                </c:pt>
                <c:pt idx="4">
                  <c:v>164.42</c:v>
                </c:pt>
              </c:numCache>
            </c:numRef>
          </c:val>
          <c:extLst xmlns:c16r2="http://schemas.microsoft.com/office/drawing/2015/06/chart">
            <c:ext xmlns:c16="http://schemas.microsoft.com/office/drawing/2014/chart" uri="{C3380CC4-5D6E-409C-BE32-E72D297353CC}">
              <c16:uniqueId val="{00000000-93BF-4804-AF6E-20CFD2357082}"/>
            </c:ext>
          </c:extLst>
        </c:ser>
        <c:dLbls>
          <c:showLegendKey val="0"/>
          <c:showVal val="0"/>
          <c:showCatName val="0"/>
          <c:showSerName val="0"/>
          <c:showPercent val="0"/>
          <c:showBubbleSize val="0"/>
        </c:dLbls>
        <c:gapWidth val="150"/>
        <c:axId val="71113344"/>
        <c:axId val="711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xmlns:c16r2="http://schemas.microsoft.com/office/drawing/2015/06/chart">
            <c:ext xmlns:c16="http://schemas.microsoft.com/office/drawing/2014/chart" uri="{C3380CC4-5D6E-409C-BE32-E72D297353CC}">
              <c16:uniqueId val="{00000001-93BF-4804-AF6E-20CFD2357082}"/>
            </c:ext>
          </c:extLst>
        </c:ser>
        <c:dLbls>
          <c:showLegendKey val="0"/>
          <c:showVal val="0"/>
          <c:showCatName val="0"/>
          <c:showSerName val="0"/>
          <c:showPercent val="0"/>
          <c:showBubbleSize val="0"/>
        </c:dLbls>
        <c:marker val="1"/>
        <c:smooth val="0"/>
        <c:axId val="71113344"/>
        <c:axId val="71115520"/>
      </c:lineChart>
      <c:dateAx>
        <c:axId val="71113344"/>
        <c:scaling>
          <c:orientation val="minMax"/>
        </c:scaling>
        <c:delete val="1"/>
        <c:axPos val="b"/>
        <c:numFmt formatCode="&quot;H&quot;yy" sourceLinked="1"/>
        <c:majorTickMark val="none"/>
        <c:minorTickMark val="none"/>
        <c:tickLblPos val="none"/>
        <c:crossAx val="71115520"/>
        <c:crosses val="autoZero"/>
        <c:auto val="1"/>
        <c:lblOffset val="100"/>
        <c:baseTimeUnit val="years"/>
      </c:dateAx>
      <c:valAx>
        <c:axId val="711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6" zoomScaleNormal="100" workbookViewId="0">
      <selection activeCell="CI37" sqref="CI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長門市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31664</v>
      </c>
      <c r="AM8" s="45"/>
      <c r="AN8" s="45"/>
      <c r="AO8" s="45"/>
      <c r="AP8" s="45"/>
      <c r="AQ8" s="45"/>
      <c r="AR8" s="45"/>
      <c r="AS8" s="45"/>
      <c r="AT8" s="46">
        <f>データ!T6</f>
        <v>357.31</v>
      </c>
      <c r="AU8" s="46"/>
      <c r="AV8" s="46"/>
      <c r="AW8" s="46"/>
      <c r="AX8" s="46"/>
      <c r="AY8" s="46"/>
      <c r="AZ8" s="46"/>
      <c r="BA8" s="46"/>
      <c r="BB8" s="46">
        <f>データ!U6</f>
        <v>88.62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65.349999999999994</v>
      </c>
      <c r="J10" s="46"/>
      <c r="K10" s="46"/>
      <c r="L10" s="46"/>
      <c r="M10" s="46"/>
      <c r="N10" s="46"/>
      <c r="O10" s="46"/>
      <c r="P10" s="46">
        <f>データ!P6</f>
        <v>44.54</v>
      </c>
      <c r="Q10" s="46"/>
      <c r="R10" s="46"/>
      <c r="S10" s="46"/>
      <c r="T10" s="46"/>
      <c r="U10" s="46"/>
      <c r="V10" s="46"/>
      <c r="W10" s="46">
        <f>データ!Q6</f>
        <v>63.44</v>
      </c>
      <c r="X10" s="46"/>
      <c r="Y10" s="46"/>
      <c r="Z10" s="46"/>
      <c r="AA10" s="46"/>
      <c r="AB10" s="46"/>
      <c r="AC10" s="46"/>
      <c r="AD10" s="45">
        <f>データ!R6</f>
        <v>2915</v>
      </c>
      <c r="AE10" s="45"/>
      <c r="AF10" s="45"/>
      <c r="AG10" s="45"/>
      <c r="AH10" s="45"/>
      <c r="AI10" s="45"/>
      <c r="AJ10" s="45"/>
      <c r="AK10" s="2"/>
      <c r="AL10" s="45">
        <f>データ!V6</f>
        <v>13953</v>
      </c>
      <c r="AM10" s="45"/>
      <c r="AN10" s="45"/>
      <c r="AO10" s="45"/>
      <c r="AP10" s="45"/>
      <c r="AQ10" s="45"/>
      <c r="AR10" s="45"/>
      <c r="AS10" s="45"/>
      <c r="AT10" s="46">
        <f>データ!W6</f>
        <v>6.48</v>
      </c>
      <c r="AU10" s="46"/>
      <c r="AV10" s="46"/>
      <c r="AW10" s="46"/>
      <c r="AX10" s="46"/>
      <c r="AY10" s="46"/>
      <c r="AZ10" s="46"/>
      <c r="BA10" s="46"/>
      <c r="BB10" s="46">
        <f>データ!X6</f>
        <v>2153.2399999999998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YvwEdr7zY/vo+iFGUpWa3ZB/Xew7+vLwept890xfIsULmnHVXLixnaMMDXD7xeIsgr5KOgPs4o4nI/pK9XFHg==" saltValue="2rp5vO6nMx9jOKDuQWBt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352110</v>
      </c>
      <c r="D6" s="19">
        <f t="shared" si="3"/>
        <v>46</v>
      </c>
      <c r="E6" s="19">
        <f t="shared" si="3"/>
        <v>17</v>
      </c>
      <c r="F6" s="19">
        <f t="shared" si="3"/>
        <v>1</v>
      </c>
      <c r="G6" s="19">
        <f t="shared" si="3"/>
        <v>0</v>
      </c>
      <c r="H6" s="19" t="str">
        <f t="shared" si="3"/>
        <v>山口県　長門市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65.349999999999994</v>
      </c>
      <c r="P6" s="20">
        <f t="shared" si="3"/>
        <v>44.54</v>
      </c>
      <c r="Q6" s="20">
        <f t="shared" si="3"/>
        <v>63.44</v>
      </c>
      <c r="R6" s="20">
        <f t="shared" si="3"/>
        <v>2915</v>
      </c>
      <c r="S6" s="20">
        <f t="shared" si="3"/>
        <v>31664</v>
      </c>
      <c r="T6" s="20">
        <f t="shared" si="3"/>
        <v>357.31</v>
      </c>
      <c r="U6" s="20">
        <f t="shared" si="3"/>
        <v>88.62</v>
      </c>
      <c r="V6" s="20">
        <f t="shared" si="3"/>
        <v>13953</v>
      </c>
      <c r="W6" s="20">
        <f t="shared" si="3"/>
        <v>6.48</v>
      </c>
      <c r="X6" s="20">
        <f t="shared" si="3"/>
        <v>2153.2399999999998</v>
      </c>
      <c r="Y6" s="21">
        <f>IF(Y7="",NA(),Y7)</f>
        <v>100.6</v>
      </c>
      <c r="Z6" s="21">
        <f t="shared" ref="Z6:AH6" si="4">IF(Z7="",NA(),Z7)</f>
        <v>100.01</v>
      </c>
      <c r="AA6" s="21">
        <f t="shared" si="4"/>
        <v>100</v>
      </c>
      <c r="AB6" s="21">
        <f t="shared" si="4"/>
        <v>100.03</v>
      </c>
      <c r="AC6" s="21">
        <f t="shared" si="4"/>
        <v>100</v>
      </c>
      <c r="AD6" s="21">
        <f t="shared" si="4"/>
        <v>103.85</v>
      </c>
      <c r="AE6" s="21">
        <f t="shared" si="4"/>
        <v>104.01</v>
      </c>
      <c r="AF6" s="21">
        <f t="shared" si="4"/>
        <v>105.41</v>
      </c>
      <c r="AG6" s="21">
        <f t="shared" si="4"/>
        <v>104.64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39.03</v>
      </c>
      <c r="AP6" s="21">
        <f t="shared" si="5"/>
        <v>26.18</v>
      </c>
      <c r="AQ6" s="21">
        <f t="shared" si="5"/>
        <v>25.86</v>
      </c>
      <c r="AR6" s="21">
        <f t="shared" si="5"/>
        <v>25.76</v>
      </c>
      <c r="AS6" s="21">
        <f t="shared" si="5"/>
        <v>26.07</v>
      </c>
      <c r="AT6" s="20" t="str">
        <f>IF(AT7="","",IF(AT7="-","【-】","【"&amp;SUBSTITUTE(TEXT(AT7,"#,##0.00"),"-","△")&amp;"】"))</f>
        <v>【3.15】</v>
      </c>
      <c r="AU6" s="21">
        <f>IF(AU7="",NA(),AU7)</f>
        <v>85.78</v>
      </c>
      <c r="AV6" s="21">
        <f t="shared" ref="AV6:BD6" si="6">IF(AV7="",NA(),AV7)</f>
        <v>79.040000000000006</v>
      </c>
      <c r="AW6" s="21">
        <f t="shared" si="6"/>
        <v>61.88</v>
      </c>
      <c r="AX6" s="21">
        <f t="shared" si="6"/>
        <v>64.98</v>
      </c>
      <c r="AY6" s="21">
        <f t="shared" si="6"/>
        <v>57.31</v>
      </c>
      <c r="AZ6" s="21">
        <f t="shared" si="6"/>
        <v>66.790000000000006</v>
      </c>
      <c r="BA6" s="21">
        <f t="shared" si="6"/>
        <v>57.3</v>
      </c>
      <c r="BB6" s="21">
        <f t="shared" si="6"/>
        <v>58.23</v>
      </c>
      <c r="BC6" s="21">
        <f t="shared" si="6"/>
        <v>65.56</v>
      </c>
      <c r="BD6" s="21">
        <f t="shared" si="6"/>
        <v>65.87</v>
      </c>
      <c r="BE6" s="20" t="str">
        <f>IF(BE7="","",IF(BE7="-","【-】","【"&amp;SUBSTITUTE(TEXT(BE7,"#,##0.00"),"-","△")&amp;"】"))</f>
        <v>【73.44】</v>
      </c>
      <c r="BF6" s="21">
        <f>IF(BF7="",NA(),BF7)</f>
        <v>1081.8399999999999</v>
      </c>
      <c r="BG6" s="21">
        <f t="shared" ref="BG6:BO6" si="7">IF(BG7="",NA(),BG7)</f>
        <v>1171.6300000000001</v>
      </c>
      <c r="BH6" s="21">
        <f t="shared" si="7"/>
        <v>1092.76</v>
      </c>
      <c r="BI6" s="21">
        <f t="shared" si="7"/>
        <v>1084.47</v>
      </c>
      <c r="BJ6" s="21">
        <f t="shared" si="7"/>
        <v>1039.6099999999999</v>
      </c>
      <c r="BK6" s="21">
        <f t="shared" si="7"/>
        <v>692.13</v>
      </c>
      <c r="BL6" s="21">
        <f t="shared" si="7"/>
        <v>807.75</v>
      </c>
      <c r="BM6" s="21">
        <f t="shared" si="7"/>
        <v>812.92</v>
      </c>
      <c r="BN6" s="21">
        <f t="shared" si="7"/>
        <v>765.48</v>
      </c>
      <c r="BO6" s="21">
        <f t="shared" si="7"/>
        <v>742.08</v>
      </c>
      <c r="BP6" s="20" t="str">
        <f>IF(BP7="","",IF(BP7="-","【-】","【"&amp;SUBSTITUTE(TEXT(BP7,"#,##0.00"),"-","△")&amp;"】"))</f>
        <v>【652.82】</v>
      </c>
      <c r="BQ6" s="21">
        <f>IF(BQ7="",NA(),BQ7)</f>
        <v>82.43</v>
      </c>
      <c r="BR6" s="21">
        <f t="shared" ref="BR6:BZ6" si="8">IF(BR7="",NA(),BR7)</f>
        <v>90.57</v>
      </c>
      <c r="BS6" s="21">
        <f t="shared" si="8"/>
        <v>88.62</v>
      </c>
      <c r="BT6" s="21">
        <f t="shared" si="8"/>
        <v>89.07</v>
      </c>
      <c r="BU6" s="21">
        <f t="shared" si="8"/>
        <v>89.12</v>
      </c>
      <c r="BV6" s="21">
        <f t="shared" si="8"/>
        <v>88.98</v>
      </c>
      <c r="BW6" s="21">
        <f t="shared" si="8"/>
        <v>86.94</v>
      </c>
      <c r="BX6" s="21">
        <f t="shared" si="8"/>
        <v>85.4</v>
      </c>
      <c r="BY6" s="21">
        <f t="shared" si="8"/>
        <v>87.8</v>
      </c>
      <c r="BZ6" s="21">
        <f t="shared" si="8"/>
        <v>86.51</v>
      </c>
      <c r="CA6" s="20" t="str">
        <f>IF(CA7="","",IF(CA7="-","【-】","【"&amp;SUBSTITUTE(TEXT(CA7,"#,##0.00"),"-","△")&amp;"】"))</f>
        <v>【97.61】</v>
      </c>
      <c r="CB6" s="21">
        <f>IF(CB7="",NA(),CB7)</f>
        <v>175.32</v>
      </c>
      <c r="CC6" s="21">
        <f t="shared" ref="CC6:CK6" si="9">IF(CC7="",NA(),CC7)</f>
        <v>161.12</v>
      </c>
      <c r="CD6" s="21">
        <f t="shared" si="9"/>
        <v>163.65</v>
      </c>
      <c r="CE6" s="21">
        <f t="shared" si="9"/>
        <v>163.16999999999999</v>
      </c>
      <c r="CF6" s="21">
        <f t="shared" si="9"/>
        <v>164.42</v>
      </c>
      <c r="CG6" s="21">
        <f t="shared" si="9"/>
        <v>175.05</v>
      </c>
      <c r="CH6" s="21">
        <f t="shared" si="9"/>
        <v>179.63</v>
      </c>
      <c r="CI6" s="21">
        <f t="shared" si="9"/>
        <v>188.57</v>
      </c>
      <c r="CJ6" s="21">
        <f t="shared" si="9"/>
        <v>187.69</v>
      </c>
      <c r="CK6" s="21">
        <f t="shared" si="9"/>
        <v>188.24</v>
      </c>
      <c r="CL6" s="20" t="str">
        <f>IF(CL7="","",IF(CL7="-","【-】","【"&amp;SUBSTITUTE(TEXT(CL7,"#,##0.00"),"-","△")&amp;"】"))</f>
        <v>【138.29】</v>
      </c>
      <c r="CM6" s="21">
        <f>IF(CM7="",NA(),CM7)</f>
        <v>65.5</v>
      </c>
      <c r="CN6" s="21">
        <f t="shared" ref="CN6:CV6" si="10">IF(CN7="",NA(),CN7)</f>
        <v>58.74</v>
      </c>
      <c r="CO6" s="21">
        <f t="shared" si="10"/>
        <v>55.53</v>
      </c>
      <c r="CP6" s="21">
        <f t="shared" si="10"/>
        <v>61.93</v>
      </c>
      <c r="CQ6" s="21">
        <f t="shared" si="10"/>
        <v>73</v>
      </c>
      <c r="CR6" s="21">
        <f t="shared" si="10"/>
        <v>57.54</v>
      </c>
      <c r="CS6" s="21">
        <f t="shared" si="10"/>
        <v>55.55</v>
      </c>
      <c r="CT6" s="21">
        <f t="shared" si="10"/>
        <v>55.84</v>
      </c>
      <c r="CU6" s="21">
        <f t="shared" si="10"/>
        <v>55.78</v>
      </c>
      <c r="CV6" s="21">
        <f t="shared" si="10"/>
        <v>54.86</v>
      </c>
      <c r="CW6" s="20" t="str">
        <f>IF(CW7="","",IF(CW7="-","【-】","【"&amp;SUBSTITUTE(TEXT(CW7,"#,##0.00"),"-","△")&amp;"】"))</f>
        <v>【59.10】</v>
      </c>
      <c r="CX6" s="21">
        <f>IF(CX7="",NA(),CX7)</f>
        <v>95.21</v>
      </c>
      <c r="CY6" s="21">
        <f t="shared" ref="CY6:DG6" si="11">IF(CY7="",NA(),CY7)</f>
        <v>96.18</v>
      </c>
      <c r="CZ6" s="21">
        <f t="shared" si="11"/>
        <v>97.12</v>
      </c>
      <c r="DA6" s="21">
        <f t="shared" si="11"/>
        <v>97.61</v>
      </c>
      <c r="DB6" s="21">
        <f t="shared" si="11"/>
        <v>97.73</v>
      </c>
      <c r="DC6" s="21">
        <f t="shared" si="11"/>
        <v>92.87</v>
      </c>
      <c r="DD6" s="21">
        <f t="shared" si="11"/>
        <v>91.64</v>
      </c>
      <c r="DE6" s="21">
        <f t="shared" si="11"/>
        <v>92.34</v>
      </c>
      <c r="DF6" s="21">
        <f t="shared" si="11"/>
        <v>91.78</v>
      </c>
      <c r="DG6" s="21">
        <f t="shared" si="11"/>
        <v>91.37</v>
      </c>
      <c r="DH6" s="20" t="str">
        <f>IF(DH7="","",IF(DH7="-","【-】","【"&amp;SUBSTITUTE(TEXT(DH7,"#,##0.00"),"-","△")&amp;"】"))</f>
        <v>【95.82】</v>
      </c>
      <c r="DI6" s="21">
        <f>IF(DI7="",NA(),DI7)</f>
        <v>11.47</v>
      </c>
      <c r="DJ6" s="21">
        <f t="shared" ref="DJ6:DR6" si="12">IF(DJ7="",NA(),DJ7)</f>
        <v>14.55</v>
      </c>
      <c r="DK6" s="21">
        <f t="shared" si="12"/>
        <v>18.86</v>
      </c>
      <c r="DL6" s="21">
        <f t="shared" si="12"/>
        <v>22.67</v>
      </c>
      <c r="DM6" s="21">
        <f t="shared" si="12"/>
        <v>26.42</v>
      </c>
      <c r="DN6" s="21">
        <f t="shared" si="12"/>
        <v>38.450000000000003</v>
      </c>
      <c r="DO6" s="21">
        <f t="shared" si="12"/>
        <v>31.19</v>
      </c>
      <c r="DP6" s="21">
        <f t="shared" si="12"/>
        <v>25.37</v>
      </c>
      <c r="DQ6" s="21">
        <f t="shared" si="12"/>
        <v>26.89</v>
      </c>
      <c r="DR6" s="21">
        <f t="shared" si="12"/>
        <v>29.42</v>
      </c>
      <c r="DS6" s="20" t="str">
        <f>IF(DS7="","",IF(DS7="-","【-】","【"&amp;SUBSTITUTE(TEXT(DS7,"#,##0.00"),"-","△")&amp;"】"))</f>
        <v>【39.74】</v>
      </c>
      <c r="DT6" s="21">
        <f>IF(DT7="",NA(),DT7)</f>
        <v>3.7</v>
      </c>
      <c r="DU6" s="21">
        <f t="shared" ref="DU6:EC6" si="13">IF(DU7="",NA(),DU7)</f>
        <v>4.6100000000000003</v>
      </c>
      <c r="DV6" s="21">
        <f t="shared" si="13"/>
        <v>4.57</v>
      </c>
      <c r="DW6" s="21">
        <f t="shared" si="13"/>
        <v>4.8899999999999997</v>
      </c>
      <c r="DX6" s="21">
        <f t="shared" si="13"/>
        <v>4.58</v>
      </c>
      <c r="DY6" s="21">
        <f t="shared" si="13"/>
        <v>0.83</v>
      </c>
      <c r="DZ6" s="21">
        <f t="shared" si="13"/>
        <v>0.57999999999999996</v>
      </c>
      <c r="EA6" s="21">
        <f t="shared" si="13"/>
        <v>0.54</v>
      </c>
      <c r="EB6" s="21">
        <f t="shared" si="13"/>
        <v>0.75</v>
      </c>
      <c r="EC6" s="21">
        <f t="shared" si="13"/>
        <v>0.74</v>
      </c>
      <c r="ED6" s="20" t="str">
        <f>IF(ED7="","",IF(ED7="-","【-】","【"&amp;SUBSTITUTE(TEXT(ED7,"#,##0.00"),"-","△")&amp;"】"))</f>
        <v>【7.62】</v>
      </c>
      <c r="EE6" s="21">
        <f>IF(EE7="",NA(),EE7)</f>
        <v>0.4</v>
      </c>
      <c r="EF6" s="21">
        <f t="shared" ref="EF6:EN6" si="14">IF(EF7="",NA(),EF7)</f>
        <v>0.22</v>
      </c>
      <c r="EG6" s="21">
        <f t="shared" si="14"/>
        <v>0.05</v>
      </c>
      <c r="EH6" s="20">
        <f t="shared" si="14"/>
        <v>0</v>
      </c>
      <c r="EI6" s="21">
        <f t="shared" si="14"/>
        <v>0.85</v>
      </c>
      <c r="EJ6" s="21">
        <f t="shared" si="14"/>
        <v>0.16</v>
      </c>
      <c r="EK6" s="21">
        <f t="shared" si="14"/>
        <v>0.1</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352110</v>
      </c>
      <c r="D7" s="23">
        <v>46</v>
      </c>
      <c r="E7" s="23">
        <v>17</v>
      </c>
      <c r="F7" s="23">
        <v>1</v>
      </c>
      <c r="G7" s="23">
        <v>0</v>
      </c>
      <c r="H7" s="23" t="s">
        <v>96</v>
      </c>
      <c r="I7" s="23" t="s">
        <v>97</v>
      </c>
      <c r="J7" s="23" t="s">
        <v>98</v>
      </c>
      <c r="K7" s="23" t="s">
        <v>99</v>
      </c>
      <c r="L7" s="23" t="s">
        <v>100</v>
      </c>
      <c r="M7" s="23" t="s">
        <v>101</v>
      </c>
      <c r="N7" s="24" t="s">
        <v>102</v>
      </c>
      <c r="O7" s="24">
        <v>65.349999999999994</v>
      </c>
      <c r="P7" s="24">
        <v>44.54</v>
      </c>
      <c r="Q7" s="24">
        <v>63.44</v>
      </c>
      <c r="R7" s="24">
        <v>2915</v>
      </c>
      <c r="S7" s="24">
        <v>31664</v>
      </c>
      <c r="T7" s="24">
        <v>357.31</v>
      </c>
      <c r="U7" s="24">
        <v>88.62</v>
      </c>
      <c r="V7" s="24">
        <v>13953</v>
      </c>
      <c r="W7" s="24">
        <v>6.48</v>
      </c>
      <c r="X7" s="24">
        <v>2153.2399999999998</v>
      </c>
      <c r="Y7" s="24">
        <v>100.6</v>
      </c>
      <c r="Z7" s="24">
        <v>100.01</v>
      </c>
      <c r="AA7" s="24">
        <v>100</v>
      </c>
      <c r="AB7" s="24">
        <v>100.03</v>
      </c>
      <c r="AC7" s="24">
        <v>100</v>
      </c>
      <c r="AD7" s="24">
        <v>103.85</v>
      </c>
      <c r="AE7" s="24">
        <v>104.01</v>
      </c>
      <c r="AF7" s="24">
        <v>105.41</v>
      </c>
      <c r="AG7" s="24">
        <v>104.64</v>
      </c>
      <c r="AH7" s="24">
        <v>105.35</v>
      </c>
      <c r="AI7" s="24">
        <v>106.11</v>
      </c>
      <c r="AJ7" s="24">
        <v>0</v>
      </c>
      <c r="AK7" s="24">
        <v>0</v>
      </c>
      <c r="AL7" s="24">
        <v>0</v>
      </c>
      <c r="AM7" s="24">
        <v>0</v>
      </c>
      <c r="AN7" s="24">
        <v>0</v>
      </c>
      <c r="AO7" s="24">
        <v>39.03</v>
      </c>
      <c r="AP7" s="24">
        <v>26.18</v>
      </c>
      <c r="AQ7" s="24">
        <v>25.86</v>
      </c>
      <c r="AR7" s="24">
        <v>25.76</v>
      </c>
      <c r="AS7" s="24">
        <v>26.07</v>
      </c>
      <c r="AT7" s="24">
        <v>3.15</v>
      </c>
      <c r="AU7" s="24">
        <v>85.78</v>
      </c>
      <c r="AV7" s="24">
        <v>79.040000000000006</v>
      </c>
      <c r="AW7" s="24">
        <v>61.88</v>
      </c>
      <c r="AX7" s="24">
        <v>64.98</v>
      </c>
      <c r="AY7" s="24">
        <v>57.31</v>
      </c>
      <c r="AZ7" s="24">
        <v>66.790000000000006</v>
      </c>
      <c r="BA7" s="24">
        <v>57.3</v>
      </c>
      <c r="BB7" s="24">
        <v>58.23</v>
      </c>
      <c r="BC7" s="24">
        <v>65.56</v>
      </c>
      <c r="BD7" s="24">
        <v>65.87</v>
      </c>
      <c r="BE7" s="24">
        <v>73.44</v>
      </c>
      <c r="BF7" s="24">
        <v>1081.8399999999999</v>
      </c>
      <c r="BG7" s="24">
        <v>1171.6300000000001</v>
      </c>
      <c r="BH7" s="24">
        <v>1092.76</v>
      </c>
      <c r="BI7" s="24">
        <v>1084.47</v>
      </c>
      <c r="BJ7" s="24">
        <v>1039.6099999999999</v>
      </c>
      <c r="BK7" s="24">
        <v>692.13</v>
      </c>
      <c r="BL7" s="24">
        <v>807.75</v>
      </c>
      <c r="BM7" s="24">
        <v>812.92</v>
      </c>
      <c r="BN7" s="24">
        <v>765.48</v>
      </c>
      <c r="BO7" s="24">
        <v>742.08</v>
      </c>
      <c r="BP7" s="24">
        <v>652.82000000000005</v>
      </c>
      <c r="BQ7" s="24">
        <v>82.43</v>
      </c>
      <c r="BR7" s="24">
        <v>90.57</v>
      </c>
      <c r="BS7" s="24">
        <v>88.62</v>
      </c>
      <c r="BT7" s="24">
        <v>89.07</v>
      </c>
      <c r="BU7" s="24">
        <v>89.12</v>
      </c>
      <c r="BV7" s="24">
        <v>88.98</v>
      </c>
      <c r="BW7" s="24">
        <v>86.94</v>
      </c>
      <c r="BX7" s="24">
        <v>85.4</v>
      </c>
      <c r="BY7" s="24">
        <v>87.8</v>
      </c>
      <c r="BZ7" s="24">
        <v>86.51</v>
      </c>
      <c r="CA7" s="24">
        <v>97.61</v>
      </c>
      <c r="CB7" s="24">
        <v>175.32</v>
      </c>
      <c r="CC7" s="24">
        <v>161.12</v>
      </c>
      <c r="CD7" s="24">
        <v>163.65</v>
      </c>
      <c r="CE7" s="24">
        <v>163.16999999999999</v>
      </c>
      <c r="CF7" s="24">
        <v>164.42</v>
      </c>
      <c r="CG7" s="24">
        <v>175.05</v>
      </c>
      <c r="CH7" s="24">
        <v>179.63</v>
      </c>
      <c r="CI7" s="24">
        <v>188.57</v>
      </c>
      <c r="CJ7" s="24">
        <v>187.69</v>
      </c>
      <c r="CK7" s="24">
        <v>188.24</v>
      </c>
      <c r="CL7" s="24">
        <v>138.29</v>
      </c>
      <c r="CM7" s="24">
        <v>65.5</v>
      </c>
      <c r="CN7" s="24">
        <v>58.74</v>
      </c>
      <c r="CO7" s="24">
        <v>55.53</v>
      </c>
      <c r="CP7" s="24">
        <v>61.93</v>
      </c>
      <c r="CQ7" s="24">
        <v>73</v>
      </c>
      <c r="CR7" s="24">
        <v>57.54</v>
      </c>
      <c r="CS7" s="24">
        <v>55.55</v>
      </c>
      <c r="CT7" s="24">
        <v>55.84</v>
      </c>
      <c r="CU7" s="24">
        <v>55.78</v>
      </c>
      <c r="CV7" s="24">
        <v>54.86</v>
      </c>
      <c r="CW7" s="24">
        <v>59.1</v>
      </c>
      <c r="CX7" s="24">
        <v>95.21</v>
      </c>
      <c r="CY7" s="24">
        <v>96.18</v>
      </c>
      <c r="CZ7" s="24">
        <v>97.12</v>
      </c>
      <c r="DA7" s="24">
        <v>97.61</v>
      </c>
      <c r="DB7" s="24">
        <v>97.73</v>
      </c>
      <c r="DC7" s="24">
        <v>92.87</v>
      </c>
      <c r="DD7" s="24">
        <v>91.64</v>
      </c>
      <c r="DE7" s="24">
        <v>92.34</v>
      </c>
      <c r="DF7" s="24">
        <v>91.78</v>
      </c>
      <c r="DG7" s="24">
        <v>91.37</v>
      </c>
      <c r="DH7" s="24">
        <v>95.82</v>
      </c>
      <c r="DI7" s="24">
        <v>11.47</v>
      </c>
      <c r="DJ7" s="24">
        <v>14.55</v>
      </c>
      <c r="DK7" s="24">
        <v>18.86</v>
      </c>
      <c r="DL7" s="24">
        <v>22.67</v>
      </c>
      <c r="DM7" s="24">
        <v>26.42</v>
      </c>
      <c r="DN7" s="24">
        <v>38.450000000000003</v>
      </c>
      <c r="DO7" s="24">
        <v>31.19</v>
      </c>
      <c r="DP7" s="24">
        <v>25.37</v>
      </c>
      <c r="DQ7" s="24">
        <v>26.89</v>
      </c>
      <c r="DR7" s="24">
        <v>29.42</v>
      </c>
      <c r="DS7" s="24">
        <v>39.74</v>
      </c>
      <c r="DT7" s="24">
        <v>3.7</v>
      </c>
      <c r="DU7" s="24">
        <v>4.6100000000000003</v>
      </c>
      <c r="DV7" s="24">
        <v>4.57</v>
      </c>
      <c r="DW7" s="24">
        <v>4.8899999999999997</v>
      </c>
      <c r="DX7" s="24">
        <v>4.58</v>
      </c>
      <c r="DY7" s="24">
        <v>0.83</v>
      </c>
      <c r="DZ7" s="24">
        <v>0.57999999999999996</v>
      </c>
      <c r="EA7" s="24">
        <v>0.54</v>
      </c>
      <c r="EB7" s="24">
        <v>0.75</v>
      </c>
      <c r="EC7" s="24">
        <v>0.74</v>
      </c>
      <c r="ED7" s="24">
        <v>7.62</v>
      </c>
      <c r="EE7" s="24">
        <v>0.4</v>
      </c>
      <c r="EF7" s="24">
        <v>0.22</v>
      </c>
      <c r="EG7" s="24">
        <v>0.05</v>
      </c>
      <c r="EH7" s="24">
        <v>0</v>
      </c>
      <c r="EI7" s="24">
        <v>0.85</v>
      </c>
      <c r="EJ7" s="24">
        <v>0.16</v>
      </c>
      <c r="EK7" s="24">
        <v>0.1</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　偉次</cp:lastModifiedBy>
  <cp:lastPrinted>2024-01-18T05:35:59Z</cp:lastPrinted>
  <dcterms:created xsi:type="dcterms:W3CDTF">2023-12-12T00:50:37Z</dcterms:created>
  <dcterms:modified xsi:type="dcterms:W3CDTF">2024-08-13T08:01:15Z</dcterms:modified>
</cp:coreProperties>
</file>