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0\46法適用_下水道\"/>
    </mc:Choice>
  </mc:AlternateContent>
  <workbookProtection workbookAlgorithmName="SHA-512" workbookHashValue="AbdrdXRWfziV6Oa7541HXECZLUnpDRbzpDj06QjOazZisofep+VGVJFBL7PTi8u9yMuSmdgJL8k5G5v3LIfE4g==" workbookSaltValue="oTJIk3rZMtxDgToNRLw83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<sst xmlns="http://schemas.openxmlformats.org/spreadsheetml/2006/main" count="228" uniqueCount="115">
  <si>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</si>
  <si>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</si>
  <si>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</si>
  <si>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</si>
  <si>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</si>
  <si>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</si>
  <si>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</si>
  <si>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</si>
  <si>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</si>
  <si>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</si>
  <si>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</si>
  <si>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</si>
  <si>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</si>
  <si>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</si>
  <si>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</si>
  <si>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</si>
  <si>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</si>
  <si>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</si>
  <si>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</si>
  <si>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</si>
  <si>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</si>
  <si>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</si>
  <si>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</si>
  <si>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</si>
  <si>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</si>
  <si>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</si>
  <si>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</si>
  <si>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</si>
  <si>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</si>
  <si>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</si>
  <si>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</si>
  <si>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</si>
  <si>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</si>
  <si>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</si>
  <si>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</si>
  <si>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</si>
  <si>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</si>
  <si>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</si>
  <si>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</si>
  <si>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</si>
  <si>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</si>
  <si>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</si>
  <si>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</si>
  <si>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</si>
  <si>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</si>
  <si>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</si>
  <si>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</si>
  <si>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</si>
  <si>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</si>
  <si>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</si>
  <si>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</si>
  <si>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</si>
  <si>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</si>
  <si>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</si>
  <si>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</si>
  <si>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</si>
  <si>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</si>
  <si>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</si>
  <si>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</si>
  <si>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</si>
  <si>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</si>
  <si>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</si>
  <si>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</si>
  <si>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</si>
  <si>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</si>
  <si>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</si>
  <si>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</si>
  <si>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</si>
  <si>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</si>
  <si>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</si>
  <si>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</si>
  <si>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</si>
  <si>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</si>
  <si>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</si>
  <si>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</si>
  <si>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</si>
  <si>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</si>
  <si>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</si>
  <si>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</si>
  <si>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</si>
  <si>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</si>
  <si>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</si>
  <si>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</si>
  <si>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</si>
  <si>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</si>
  <si>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</si>
  <si>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</si>
  <si>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</si>
  <si>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</si>
  <si>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</si>
  <si>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</si>
  <si>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</si>
  <si>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</si>
  <si>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</si>
  <si>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</si>
  <si>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</si>
  <si>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長門市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</si>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</sst>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E-468E-8526-251083469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E-468E-8526-251083469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1671</c:v>
                </c:pt>
                <c:pt idx="1">
                  <c:v>1465.67</c:v>
                </c:pt>
                <c:pt idx="2">
                  <c:v>1508.33</c:v>
                </c:pt>
                <c:pt idx="3">
                  <c:v>1326.17</c:v>
                </c:pt>
                <c:pt idx="4">
                  <c:v>1264.5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9-435A-A5A7-629D4E790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9-435A-A5A7-629D4E790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96.28</c:v>
                </c:pt>
                <c:pt idx="1">
                  <c:v>96.79</c:v>
                </c:pt>
                <c:pt idx="2">
                  <c:v>98.04</c:v>
                </c:pt>
                <c:pt idx="3">
                  <c:v>97.62</c:v>
                </c:pt>
                <c:pt idx="4">
                  <c:v>97.34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2-4D08-88B8-9DDF69D82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2-4D08-88B8-9DDF69D82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4-4D58-B50B-69348F56B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4-4D58-B50B-69348F56B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3.71</c:v>
                </c:pt>
                <c:pt idx="1">
                  <c:v>7.51</c:v>
                </c:pt>
                <c:pt idx="2">
                  <c:v>11.24</c:v>
                </c:pt>
                <c:pt idx="3">
                  <c:v>14.68</c:v>
                </c:pt>
                <c:pt idx="4">
                  <c:v>17.11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2-41B8-A5E5-444D1B58F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2-41B8-A5E5-444D1B58F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9-40CA-B1E3-EC5210E5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89-40CA-B1E3-EC5210E5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C-4E60-99E0-43D94FB4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C-4E60-99E0-43D94FB4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11.55</c:v>
                </c:pt>
                <c:pt idx="1">
                  <c:v>19.2</c:v>
                </c:pt>
                <c:pt idx="2">
                  <c:v>39.340000000000003</c:v>
                </c:pt>
                <c:pt idx="3">
                  <c:v>45.07</c:v>
                </c:pt>
                <c:pt idx="4">
                  <c:v>41.94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0-40F1-9BCA-2FA3C9CCE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0-40F1-9BCA-2FA3C9CCE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3149.43</c:v>
                </c:pt>
                <c:pt idx="1">
                  <c:v>2804.16</c:v>
                </c:pt>
                <c:pt idx="2">
                  <c:v>2569.7800000000002</c:v>
                </c:pt>
                <c:pt idx="3">
                  <c:v>2416.11</c:v>
                </c:pt>
                <c:pt idx="4">
                  <c:v>2319.5300000000002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F-40FC-8F6B-05F12BBD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F-40FC-8F6B-05F12BBD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</c:v>
                </c:pt>
                <c:pt idx="1">
                  <c:v>97.09</c:v>
                </c:pt>
                <c:pt idx="2">
                  <c:v>74.680000000000007</c:v>
                </c:pt>
                <c:pt idx="3">
                  <c:v>87.17</c:v>
                </c:pt>
                <c:pt idx="4">
                  <c:v>88.36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0-404A-9650-BA65DEED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0-404A-9650-BA65DEED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214.96</c:v>
                </c:pt>
                <c:pt idx="1">
                  <c:v>150</c:v>
                </c:pt>
                <c:pt idx="2">
                  <c:v>195.51</c:v>
                </c:pt>
                <c:pt idx="3">
                  <c:v>167.71</c:v>
                </c:pt>
                <c:pt idx="4">
                  <c:v>165.24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8-45EF-9933-EFE517A80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8-45EF-9933-EFE517A80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>
        <row r="6">
          <cell r="Y6">
            <v>101.9</v>
          </cell>
          <cell r="Z6">
            <v>100</v>
          </cell>
          <cell r="AA6">
            <v>100</v>
          </cell>
          <cell r="AB6">
            <v>100</v>
          </cell>
          <cell r="AC6">
            <v>100.01</v>
          </cell>
          <cell r="AD6">
            <v>100.85</v>
          </cell>
          <cell r="AE6">
            <v>102.13</v>
          </cell>
          <cell r="AF6">
            <v>101.72</v>
          </cell>
          <cell r="AG6">
            <v>102.73</v>
          </cell>
          <cell r="AH6">
            <v>105.78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110.77</v>
          </cell>
          <cell r="AP6">
            <v>109.51</v>
          </cell>
          <cell r="AQ6">
            <v>112.88</v>
          </cell>
          <cell r="AR6">
            <v>94.97</v>
          </cell>
          <cell r="AS6">
            <v>63.96</v>
          </cell>
          <cell r="AU6">
            <v>11.55</v>
          </cell>
          <cell r="AV6">
            <v>19.2</v>
          </cell>
          <cell r="AW6">
            <v>39.340000000000003</v>
          </cell>
          <cell r="AX6">
            <v>45.07</v>
          </cell>
          <cell r="AY6">
            <v>41.94</v>
          </cell>
          <cell r="AZ6">
            <v>46.78</v>
          </cell>
          <cell r="BA6">
            <v>47.44</v>
          </cell>
          <cell r="BB6">
            <v>49.18</v>
          </cell>
          <cell r="BC6">
            <v>47.72</v>
          </cell>
          <cell r="BD6">
            <v>44.24</v>
          </cell>
          <cell r="BF6">
            <v>3149.43</v>
          </cell>
          <cell r="BG6">
            <v>2804.16</v>
          </cell>
          <cell r="BH6">
            <v>2569.7800000000002</v>
          </cell>
          <cell r="BI6">
            <v>2416.11</v>
          </cell>
          <cell r="BJ6">
            <v>2319.5300000000002</v>
          </cell>
          <cell r="BK6">
            <v>1298.9100000000001</v>
          </cell>
          <cell r="BL6">
            <v>1243.71</v>
          </cell>
          <cell r="BM6">
            <v>1194.1500000000001</v>
          </cell>
          <cell r="BN6">
            <v>1206.79</v>
          </cell>
          <cell r="BO6">
            <v>1258.43</v>
          </cell>
          <cell r="BQ6">
            <v>65</v>
          </cell>
          <cell r="BR6">
            <v>97.09</v>
          </cell>
          <cell r="BS6">
            <v>74.680000000000007</v>
          </cell>
          <cell r="BT6">
            <v>87.17</v>
          </cell>
          <cell r="BU6">
            <v>88.36</v>
          </cell>
          <cell r="BV6">
            <v>69.87</v>
          </cell>
          <cell r="BW6">
            <v>74.3</v>
          </cell>
          <cell r="BX6">
            <v>72.260000000000005</v>
          </cell>
          <cell r="BY6">
            <v>71.84</v>
          </cell>
          <cell r="BZ6">
            <v>73.36</v>
          </cell>
          <cell r="CB6">
            <v>214.96</v>
          </cell>
          <cell r="CC6">
            <v>150</v>
          </cell>
          <cell r="CD6">
            <v>195.51</v>
          </cell>
          <cell r="CE6">
            <v>167.71</v>
          </cell>
          <cell r="CF6">
            <v>165.24</v>
          </cell>
          <cell r="CG6">
            <v>234.96</v>
          </cell>
          <cell r="CH6">
            <v>221.81</v>
          </cell>
          <cell r="CI6">
            <v>230.02</v>
          </cell>
          <cell r="CJ6">
            <v>228.47</v>
          </cell>
          <cell r="CK6">
            <v>224.88</v>
          </cell>
          <cell r="CM6">
            <v>1671</v>
          </cell>
          <cell r="CN6">
            <v>1465.67</v>
          </cell>
          <cell r="CO6">
            <v>1508.33</v>
          </cell>
          <cell r="CP6">
            <v>1326.17</v>
          </cell>
          <cell r="CQ6">
            <v>1264.5</v>
          </cell>
          <cell r="CR6">
            <v>42.9</v>
          </cell>
          <cell r="CS6">
            <v>43.36</v>
          </cell>
          <cell r="CT6">
            <v>42.56</v>
          </cell>
          <cell r="CU6">
            <v>42.47</v>
          </cell>
          <cell r="CV6">
            <v>42.4</v>
          </cell>
          <cell r="CX6">
            <v>96.28</v>
          </cell>
          <cell r="CY6">
            <v>96.79</v>
          </cell>
          <cell r="CZ6">
            <v>98.04</v>
          </cell>
          <cell r="DA6">
            <v>97.62</v>
          </cell>
          <cell r="DB6">
            <v>97.34</v>
          </cell>
          <cell r="DC6">
            <v>83.5</v>
          </cell>
          <cell r="DD6">
            <v>83.06</v>
          </cell>
          <cell r="DE6">
            <v>83.32</v>
          </cell>
          <cell r="DF6">
            <v>83.75</v>
          </cell>
          <cell r="DG6">
            <v>84.19</v>
          </cell>
          <cell r="DI6">
            <v>3.71</v>
          </cell>
          <cell r="DJ6">
            <v>7.51</v>
          </cell>
          <cell r="DK6">
            <v>11.24</v>
          </cell>
          <cell r="DL6">
            <v>14.68</v>
          </cell>
          <cell r="DM6">
            <v>17.11</v>
          </cell>
          <cell r="DN6">
            <v>22.77</v>
          </cell>
          <cell r="DO6">
            <v>23.93</v>
          </cell>
          <cell r="DP6">
            <v>24.68</v>
          </cell>
          <cell r="DQ6">
            <v>24.68</v>
          </cell>
          <cell r="DR6">
            <v>21.36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0.01</v>
          </cell>
          <cell r="EB6">
            <v>8.6199999999999992</v>
          </cell>
          <cell r="EC6">
            <v>0.01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0.09</v>
          </cell>
          <cell r="EK6">
            <v>0.09</v>
          </cell>
          <cell r="EL6">
            <v>0.13</v>
          </cell>
          <cell r="EM6">
            <v>0.36</v>
          </cell>
          <cell r="EN6">
            <v>0.39</v>
          </cell>
        </row>
        <row r="10">
          <cell r="B10">
            <v>46753</v>
          </cell>
          <cell r="C10">
            <v>47119</v>
          </cell>
          <cell r="D10">
            <v>47484</v>
          </cell>
          <cell r="E10">
            <v>47849</v>
          </cell>
          <cell r="F10">
            <v>48215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山口県　長門市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特定環境保全公共下水道</v>
      </c>
      <c r="Q8" s="10"/>
      <c r="R8" s="10"/>
      <c r="S8" s="10"/>
      <c r="T8" s="10"/>
      <c r="U8" s="10"/>
      <c r="V8" s="10"/>
      <c r="W8" s="10" t="str">
        <f>データ!L6</f>
        <v>D2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33094</v>
      </c>
      <c r="AM8" s="12"/>
      <c r="AN8" s="12"/>
      <c r="AO8" s="12"/>
      <c r="AP8" s="12"/>
      <c r="AQ8" s="12"/>
      <c r="AR8" s="12"/>
      <c r="AS8" s="12"/>
      <c r="AT8" s="13">
        <f>データ!T6</f>
        <v>357.31</v>
      </c>
      <c r="AU8" s="13"/>
      <c r="AV8" s="13"/>
      <c r="AW8" s="13"/>
      <c r="AX8" s="13"/>
      <c r="AY8" s="13"/>
      <c r="AZ8" s="13"/>
      <c r="BA8" s="13"/>
      <c r="BB8" s="13">
        <f>データ!U6</f>
        <v>92.62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>
        <f>データ!O6</f>
        <v>64.03</v>
      </c>
      <c r="J10" s="13"/>
      <c r="K10" s="13"/>
      <c r="L10" s="13"/>
      <c r="M10" s="13"/>
      <c r="N10" s="13"/>
      <c r="O10" s="13"/>
      <c r="P10" s="13">
        <f>データ!P6</f>
        <v>5.38</v>
      </c>
      <c r="Q10" s="13"/>
      <c r="R10" s="13"/>
      <c r="S10" s="13"/>
      <c r="T10" s="13"/>
      <c r="U10" s="13"/>
      <c r="V10" s="13"/>
      <c r="W10" s="13">
        <f>データ!Q6</f>
        <v>82.23</v>
      </c>
      <c r="X10" s="13"/>
      <c r="Y10" s="13"/>
      <c r="Z10" s="13"/>
      <c r="AA10" s="13"/>
      <c r="AB10" s="13"/>
      <c r="AC10" s="13"/>
      <c r="AD10" s="12">
        <f>データ!R6</f>
        <v>2915</v>
      </c>
      <c r="AE10" s="12"/>
      <c r="AF10" s="12"/>
      <c r="AG10" s="12"/>
      <c r="AH10" s="12"/>
      <c r="AI10" s="12"/>
      <c r="AJ10" s="12"/>
      <c r="AK10" s="2"/>
      <c r="AL10" s="12">
        <f>データ!V6</f>
        <v>1765</v>
      </c>
      <c r="AM10" s="12"/>
      <c r="AN10" s="12"/>
      <c r="AO10" s="12"/>
      <c r="AP10" s="12"/>
      <c r="AQ10" s="12"/>
      <c r="AR10" s="12"/>
      <c r="AS10" s="12"/>
      <c r="AT10" s="13">
        <f>データ!W6</f>
        <v>1.07</v>
      </c>
      <c r="AU10" s="13"/>
      <c r="AV10" s="13"/>
      <c r="AW10" s="13"/>
      <c r="AX10" s="13"/>
      <c r="AY10" s="13"/>
      <c r="AZ10" s="13"/>
      <c r="BA10" s="13"/>
      <c r="BB10" s="13">
        <f>データ!X6</f>
        <v>1649.53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hidden="1" x14ac:dyDescent="0.15">
      <c r="B84" s="59" t="s">
        <v>31</v>
      </c>
      <c r="C84" s="59"/>
      <c r="D84" s="59"/>
      <c r="E84" s="59" t="s">
        <v>32</v>
      </c>
      <c r="F84" s="59" t="s">
        <v>33</v>
      </c>
      <c r="G84" s="59" t="s">
        <v>34</v>
      </c>
      <c r="H84" s="59" t="s">
        <v>35</v>
      </c>
      <c r="I84" s="59" t="s">
        <v>36</v>
      </c>
      <c r="J84" s="59" t="s">
        <v>37</v>
      </c>
      <c r="K84" s="59" t="s">
        <v>38</v>
      </c>
      <c r="L84" s="59" t="s">
        <v>39</v>
      </c>
      <c r="M84" s="59" t="s">
        <v>40</v>
      </c>
      <c r="N84" s="59" t="s">
        <v>41</v>
      </c>
      <c r="O84" s="59" t="s">
        <v>42</v>
      </c>
    </row>
    <row r="85" spans="1:78" hidden="1" x14ac:dyDescent="0.15">
      <c r="B85" s="59"/>
      <c r="C85" s="59"/>
      <c r="D85" s="59"/>
      <c r="E85" s="59" t="str">
        <f>データ!AI6</f>
        <v>【104.83】</v>
      </c>
      <c r="F85" s="59" t="str">
        <f>データ!AT6</f>
        <v>【61.55】</v>
      </c>
      <c r="G85" s="59" t="str">
        <f>データ!BE6</f>
        <v>【45.34】</v>
      </c>
      <c r="H85" s="59" t="str">
        <f>データ!BP6</f>
        <v>【1,260.21】</v>
      </c>
      <c r="I85" s="59" t="str">
        <f>データ!CA6</f>
        <v>【75.29】</v>
      </c>
      <c r="J85" s="59" t="str">
        <f>データ!CL6</f>
        <v>【215.41】</v>
      </c>
      <c r="K85" s="59" t="str">
        <f>データ!CW6</f>
        <v>【42.90】</v>
      </c>
      <c r="L85" s="59" t="str">
        <f>データ!DH6</f>
        <v>【84.75】</v>
      </c>
      <c r="M85" s="59" t="str">
        <f>データ!DS6</f>
        <v>【23.60】</v>
      </c>
      <c r="N85" s="59" t="str">
        <f>データ!ED6</f>
        <v>【0.01】</v>
      </c>
      <c r="O85" s="59" t="str">
        <f>データ!EO6</f>
        <v>【0.30】</v>
      </c>
    </row>
  </sheetData>
  <sheetProtection algorithmName="SHA-512" hashValue="aokIZE2XxTVFfAJUqF6an3plQcii4OT+yLAsE8zvw4pd8d1UENPt7nn3vU/p/91gwldiXevwl9JNHRv7JG91uA==" saltValue="nUSdd57ReeK0zdZq630ku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8" x14ac:dyDescent="0.15">
      <c r="A2" s="61" t="s">
        <v>44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8" x14ac:dyDescent="0.15">
      <c r="A3" s="61" t="s">
        <v>45</v>
      </c>
      <c r="B3" s="62" t="s">
        <v>46</v>
      </c>
      <c r="C3" s="62" t="s">
        <v>47</v>
      </c>
      <c r="D3" s="62" t="s">
        <v>48</v>
      </c>
      <c r="E3" s="62" t="s">
        <v>49</v>
      </c>
      <c r="F3" s="62" t="s">
        <v>50</v>
      </c>
      <c r="G3" s="62" t="s">
        <v>51</v>
      </c>
      <c r="H3" s="63" t="s">
        <v>52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53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54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8" x14ac:dyDescent="0.15">
      <c r="A4" s="61" t="s">
        <v>55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56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57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58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59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60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61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62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63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64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65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66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8" x14ac:dyDescent="0.15">
      <c r="A5" s="61" t="s">
        <v>67</v>
      </c>
      <c r="B5" s="72"/>
      <c r="C5" s="72"/>
      <c r="D5" s="72"/>
      <c r="E5" s="72"/>
      <c r="F5" s="72"/>
      <c r="G5" s="72"/>
      <c r="H5" s="73" t="s">
        <v>68</v>
      </c>
      <c r="I5" s="73" t="s">
        <v>69</v>
      </c>
      <c r="J5" s="73" t="s">
        <v>70</v>
      </c>
      <c r="K5" s="73" t="s">
        <v>71</v>
      </c>
      <c r="L5" s="73" t="s">
        <v>72</v>
      </c>
      <c r="M5" s="73" t="s">
        <v>5</v>
      </c>
      <c r="N5" s="73" t="s">
        <v>73</v>
      </c>
      <c r="O5" s="73" t="s">
        <v>74</v>
      </c>
      <c r="P5" s="73" t="s">
        <v>75</v>
      </c>
      <c r="Q5" s="73" t="s">
        <v>76</v>
      </c>
      <c r="R5" s="73" t="s">
        <v>77</v>
      </c>
      <c r="S5" s="73" t="s">
        <v>78</v>
      </c>
      <c r="T5" s="73" t="s">
        <v>79</v>
      </c>
      <c r="U5" s="73" t="s">
        <v>80</v>
      </c>
      <c r="V5" s="73" t="s">
        <v>81</v>
      </c>
      <c r="W5" s="73" t="s">
        <v>82</v>
      </c>
      <c r="X5" s="73" t="s">
        <v>83</v>
      </c>
      <c r="Y5" s="73" t="s">
        <v>84</v>
      </c>
      <c r="Z5" s="73" t="s">
        <v>85</v>
      </c>
      <c r="AA5" s="73" t="s">
        <v>86</v>
      </c>
      <c r="AB5" s="73" t="s">
        <v>87</v>
      </c>
      <c r="AC5" s="73" t="s">
        <v>88</v>
      </c>
      <c r="AD5" s="73" t="s">
        <v>89</v>
      </c>
      <c r="AE5" s="73" t="s">
        <v>90</v>
      </c>
      <c r="AF5" s="73" t="s">
        <v>91</v>
      </c>
      <c r="AG5" s="73" t="s">
        <v>92</v>
      </c>
      <c r="AH5" s="73" t="s">
        <v>93</v>
      </c>
      <c r="AI5" s="73" t="s">
        <v>31</v>
      </c>
      <c r="AJ5" s="73" t="s">
        <v>84</v>
      </c>
      <c r="AK5" s="73" t="s">
        <v>85</v>
      </c>
      <c r="AL5" s="73" t="s">
        <v>86</v>
      </c>
      <c r="AM5" s="73" t="s">
        <v>87</v>
      </c>
      <c r="AN5" s="73" t="s">
        <v>88</v>
      </c>
      <c r="AO5" s="73" t="s">
        <v>89</v>
      </c>
      <c r="AP5" s="73" t="s">
        <v>90</v>
      </c>
      <c r="AQ5" s="73" t="s">
        <v>91</v>
      </c>
      <c r="AR5" s="73" t="s">
        <v>92</v>
      </c>
      <c r="AS5" s="73" t="s">
        <v>93</v>
      </c>
      <c r="AT5" s="73" t="s">
        <v>94</v>
      </c>
      <c r="AU5" s="73" t="s">
        <v>84</v>
      </c>
      <c r="AV5" s="73" t="s">
        <v>85</v>
      </c>
      <c r="AW5" s="73" t="s">
        <v>86</v>
      </c>
      <c r="AX5" s="73" t="s">
        <v>87</v>
      </c>
      <c r="AY5" s="73" t="s">
        <v>88</v>
      </c>
      <c r="AZ5" s="73" t="s">
        <v>89</v>
      </c>
      <c r="BA5" s="73" t="s">
        <v>90</v>
      </c>
      <c r="BB5" s="73" t="s">
        <v>91</v>
      </c>
      <c r="BC5" s="73" t="s">
        <v>92</v>
      </c>
      <c r="BD5" s="73" t="s">
        <v>93</v>
      </c>
      <c r="BE5" s="73" t="s">
        <v>94</v>
      </c>
      <c r="BF5" s="73" t="s">
        <v>84</v>
      </c>
      <c r="BG5" s="73" t="s">
        <v>85</v>
      </c>
      <c r="BH5" s="73" t="s">
        <v>86</v>
      </c>
      <c r="BI5" s="73" t="s">
        <v>87</v>
      </c>
      <c r="BJ5" s="73" t="s">
        <v>88</v>
      </c>
      <c r="BK5" s="73" t="s">
        <v>89</v>
      </c>
      <c r="BL5" s="73" t="s">
        <v>90</v>
      </c>
      <c r="BM5" s="73" t="s">
        <v>91</v>
      </c>
      <c r="BN5" s="73" t="s">
        <v>92</v>
      </c>
      <c r="BO5" s="73" t="s">
        <v>93</v>
      </c>
      <c r="BP5" s="73" t="s">
        <v>94</v>
      </c>
      <c r="BQ5" s="73" t="s">
        <v>84</v>
      </c>
      <c r="BR5" s="73" t="s">
        <v>85</v>
      </c>
      <c r="BS5" s="73" t="s">
        <v>86</v>
      </c>
      <c r="BT5" s="73" t="s">
        <v>87</v>
      </c>
      <c r="BU5" s="73" t="s">
        <v>88</v>
      </c>
      <c r="BV5" s="73" t="s">
        <v>89</v>
      </c>
      <c r="BW5" s="73" t="s">
        <v>90</v>
      </c>
      <c r="BX5" s="73" t="s">
        <v>91</v>
      </c>
      <c r="BY5" s="73" t="s">
        <v>92</v>
      </c>
      <c r="BZ5" s="73" t="s">
        <v>93</v>
      </c>
      <c r="CA5" s="73" t="s">
        <v>94</v>
      </c>
      <c r="CB5" s="73" t="s">
        <v>84</v>
      </c>
      <c r="CC5" s="73" t="s">
        <v>85</v>
      </c>
      <c r="CD5" s="73" t="s">
        <v>86</v>
      </c>
      <c r="CE5" s="73" t="s">
        <v>87</v>
      </c>
      <c r="CF5" s="73" t="s">
        <v>88</v>
      </c>
      <c r="CG5" s="73" t="s">
        <v>89</v>
      </c>
      <c r="CH5" s="73" t="s">
        <v>90</v>
      </c>
      <c r="CI5" s="73" t="s">
        <v>91</v>
      </c>
      <c r="CJ5" s="73" t="s">
        <v>92</v>
      </c>
      <c r="CK5" s="73" t="s">
        <v>93</v>
      </c>
      <c r="CL5" s="73" t="s">
        <v>94</v>
      </c>
      <c r="CM5" s="73" t="s">
        <v>84</v>
      </c>
      <c r="CN5" s="73" t="s">
        <v>85</v>
      </c>
      <c r="CO5" s="73" t="s">
        <v>86</v>
      </c>
      <c r="CP5" s="73" t="s">
        <v>87</v>
      </c>
      <c r="CQ5" s="73" t="s">
        <v>88</v>
      </c>
      <c r="CR5" s="73" t="s">
        <v>89</v>
      </c>
      <c r="CS5" s="73" t="s">
        <v>90</v>
      </c>
      <c r="CT5" s="73" t="s">
        <v>91</v>
      </c>
      <c r="CU5" s="73" t="s">
        <v>92</v>
      </c>
      <c r="CV5" s="73" t="s">
        <v>93</v>
      </c>
      <c r="CW5" s="73" t="s">
        <v>94</v>
      </c>
      <c r="CX5" s="73" t="s">
        <v>84</v>
      </c>
      <c r="CY5" s="73" t="s">
        <v>85</v>
      </c>
      <c r="CZ5" s="73" t="s">
        <v>86</v>
      </c>
      <c r="DA5" s="73" t="s">
        <v>87</v>
      </c>
      <c r="DB5" s="73" t="s">
        <v>88</v>
      </c>
      <c r="DC5" s="73" t="s">
        <v>89</v>
      </c>
      <c r="DD5" s="73" t="s">
        <v>90</v>
      </c>
      <c r="DE5" s="73" t="s">
        <v>91</v>
      </c>
      <c r="DF5" s="73" t="s">
        <v>92</v>
      </c>
      <c r="DG5" s="73" t="s">
        <v>93</v>
      </c>
      <c r="DH5" s="73" t="s">
        <v>94</v>
      </c>
      <c r="DI5" s="73" t="s">
        <v>84</v>
      </c>
      <c r="DJ5" s="73" t="s">
        <v>85</v>
      </c>
      <c r="DK5" s="73" t="s">
        <v>86</v>
      </c>
      <c r="DL5" s="73" t="s">
        <v>87</v>
      </c>
      <c r="DM5" s="73" t="s">
        <v>88</v>
      </c>
      <c r="DN5" s="73" t="s">
        <v>89</v>
      </c>
      <c r="DO5" s="73" t="s">
        <v>90</v>
      </c>
      <c r="DP5" s="73" t="s">
        <v>91</v>
      </c>
      <c r="DQ5" s="73" t="s">
        <v>92</v>
      </c>
      <c r="DR5" s="73" t="s">
        <v>93</v>
      </c>
      <c r="DS5" s="73" t="s">
        <v>94</v>
      </c>
      <c r="DT5" s="73" t="s">
        <v>84</v>
      </c>
      <c r="DU5" s="73" t="s">
        <v>85</v>
      </c>
      <c r="DV5" s="73" t="s">
        <v>86</v>
      </c>
      <c r="DW5" s="73" t="s">
        <v>87</v>
      </c>
      <c r="DX5" s="73" t="s">
        <v>88</v>
      </c>
      <c r="DY5" s="73" t="s">
        <v>89</v>
      </c>
      <c r="DZ5" s="73" t="s">
        <v>90</v>
      </c>
      <c r="EA5" s="73" t="s">
        <v>91</v>
      </c>
      <c r="EB5" s="73" t="s">
        <v>92</v>
      </c>
      <c r="EC5" s="73" t="s">
        <v>93</v>
      </c>
      <c r="ED5" s="73" t="s">
        <v>94</v>
      </c>
      <c r="EE5" s="73" t="s">
        <v>84</v>
      </c>
      <c r="EF5" s="73" t="s">
        <v>85</v>
      </c>
      <c r="EG5" s="73" t="s">
        <v>86</v>
      </c>
      <c r="EH5" s="73" t="s">
        <v>87</v>
      </c>
      <c r="EI5" s="73" t="s">
        <v>88</v>
      </c>
      <c r="EJ5" s="73" t="s">
        <v>89</v>
      </c>
      <c r="EK5" s="73" t="s">
        <v>90</v>
      </c>
      <c r="EL5" s="73" t="s">
        <v>91</v>
      </c>
      <c r="EM5" s="73" t="s">
        <v>92</v>
      </c>
      <c r="EN5" s="73" t="s">
        <v>93</v>
      </c>
      <c r="EO5" s="73" t="s">
        <v>94</v>
      </c>
    </row>
    <row r="6" spans="1:148" s="77" customFormat="1" x14ac:dyDescent="0.15">
      <c r="A6" s="61" t="s">
        <v>95</v>
      </c>
      <c r="B6" s="74">
        <f>B7</f>
        <v>2020</v>
      </c>
      <c r="C6" s="74">
        <f t="shared" ref="C6:X6" si="3">C7</f>
        <v>352110</v>
      </c>
      <c r="D6" s="74">
        <f t="shared" si="3"/>
        <v>46</v>
      </c>
      <c r="E6" s="74">
        <f t="shared" si="3"/>
        <v>17</v>
      </c>
      <c r="F6" s="74">
        <f t="shared" si="3"/>
        <v>4</v>
      </c>
      <c r="G6" s="74">
        <f t="shared" si="3"/>
        <v>0</v>
      </c>
      <c r="H6" s="74" t="str">
        <f t="shared" si="3"/>
        <v>山口県　長門市</v>
      </c>
      <c r="I6" s="74" t="str">
        <f t="shared" si="3"/>
        <v>法適用</v>
      </c>
      <c r="J6" s="74" t="str">
        <f t="shared" si="3"/>
        <v>下水道事業</v>
      </c>
      <c r="K6" s="74" t="str">
        <f t="shared" si="3"/>
        <v>特定環境保全公共下水道</v>
      </c>
      <c r="L6" s="74" t="str">
        <f t="shared" si="3"/>
        <v>D2</v>
      </c>
      <c r="M6" s="74" t="str">
        <f t="shared" si="3"/>
        <v>非設置</v>
      </c>
      <c r="N6" s="75" t="str">
        <f t="shared" si="3"/>
        <v>-</v>
      </c>
      <c r="O6" s="75">
        <f t="shared" si="3"/>
        <v>64.03</v>
      </c>
      <c r="P6" s="75">
        <f t="shared" si="3"/>
        <v>5.38</v>
      </c>
      <c r="Q6" s="75">
        <f t="shared" si="3"/>
        <v>82.23</v>
      </c>
      <c r="R6" s="75">
        <f t="shared" si="3"/>
        <v>2915</v>
      </c>
      <c r="S6" s="75">
        <f t="shared" si="3"/>
        <v>33094</v>
      </c>
      <c r="T6" s="75">
        <f t="shared" si="3"/>
        <v>357.31</v>
      </c>
      <c r="U6" s="75">
        <f t="shared" si="3"/>
        <v>92.62</v>
      </c>
      <c r="V6" s="75">
        <f t="shared" si="3"/>
        <v>1765</v>
      </c>
      <c r="W6" s="75">
        <f t="shared" si="3"/>
        <v>1.07</v>
      </c>
      <c r="X6" s="75">
        <f t="shared" si="3"/>
        <v>1649.53</v>
      </c>
      <c r="Y6" s="76">
        <f>IF(Y7="",NA(),Y7)</f>
        <v>101.9</v>
      </c>
      <c r="Z6" s="76">
        <f t="shared" ref="Z6:AH6" si="4">IF(Z7="",NA(),Z7)</f>
        <v>100</v>
      </c>
      <c r="AA6" s="76">
        <f t="shared" si="4"/>
        <v>100</v>
      </c>
      <c r="AB6" s="76">
        <f t="shared" si="4"/>
        <v>100</v>
      </c>
      <c r="AC6" s="76">
        <f t="shared" si="4"/>
        <v>100.01</v>
      </c>
      <c r="AD6" s="76">
        <f t="shared" si="4"/>
        <v>100.85</v>
      </c>
      <c r="AE6" s="76">
        <f t="shared" si="4"/>
        <v>102.13</v>
      </c>
      <c r="AF6" s="76">
        <f t="shared" si="4"/>
        <v>101.72</v>
      </c>
      <c r="AG6" s="76">
        <f t="shared" si="4"/>
        <v>102.73</v>
      </c>
      <c r="AH6" s="76">
        <f t="shared" si="4"/>
        <v>105.78</v>
      </c>
      <c r="AI6" s="75" t="str">
        <f>IF(AI7="","",IF(AI7="-","【-】","【"&amp;SUBSTITUTE(TEXT(AI7,"#,##0.00"),"-","△")&amp;"】"))</f>
        <v>【104.83】</v>
      </c>
      <c r="AJ6" s="75">
        <f>IF(AJ7="",NA(),AJ7)</f>
        <v>0</v>
      </c>
      <c r="AK6" s="75">
        <f t="shared" ref="AK6:AS6" si="5">IF(AK7="",NA(),AK7)</f>
        <v>0</v>
      </c>
      <c r="AL6" s="75">
        <f t="shared" si="5"/>
        <v>0</v>
      </c>
      <c r="AM6" s="75">
        <f t="shared" si="5"/>
        <v>0</v>
      </c>
      <c r="AN6" s="75">
        <f t="shared" si="5"/>
        <v>0</v>
      </c>
      <c r="AO6" s="76">
        <f t="shared" si="5"/>
        <v>110.77</v>
      </c>
      <c r="AP6" s="76">
        <f t="shared" si="5"/>
        <v>109.51</v>
      </c>
      <c r="AQ6" s="76">
        <f t="shared" si="5"/>
        <v>112.88</v>
      </c>
      <c r="AR6" s="76">
        <f t="shared" si="5"/>
        <v>94.97</v>
      </c>
      <c r="AS6" s="76">
        <f t="shared" si="5"/>
        <v>63.96</v>
      </c>
      <c r="AT6" s="75" t="str">
        <f>IF(AT7="","",IF(AT7="-","【-】","【"&amp;SUBSTITUTE(TEXT(AT7,"#,##0.00"),"-","△")&amp;"】"))</f>
        <v>【61.55】</v>
      </c>
      <c r="AU6" s="76">
        <f>IF(AU7="",NA(),AU7)</f>
        <v>11.55</v>
      </c>
      <c r="AV6" s="76">
        <f t="shared" ref="AV6:BD6" si="6">IF(AV7="",NA(),AV7)</f>
        <v>19.2</v>
      </c>
      <c r="AW6" s="76">
        <f t="shared" si="6"/>
        <v>39.340000000000003</v>
      </c>
      <c r="AX6" s="76">
        <f t="shared" si="6"/>
        <v>45.07</v>
      </c>
      <c r="AY6" s="76">
        <f t="shared" si="6"/>
        <v>41.94</v>
      </c>
      <c r="AZ6" s="76">
        <f t="shared" si="6"/>
        <v>46.78</v>
      </c>
      <c r="BA6" s="76">
        <f t="shared" si="6"/>
        <v>47.44</v>
      </c>
      <c r="BB6" s="76">
        <f t="shared" si="6"/>
        <v>49.18</v>
      </c>
      <c r="BC6" s="76">
        <f t="shared" si="6"/>
        <v>47.72</v>
      </c>
      <c r="BD6" s="76">
        <f t="shared" si="6"/>
        <v>44.24</v>
      </c>
      <c r="BE6" s="75" t="str">
        <f>IF(BE7="","",IF(BE7="-","【-】","【"&amp;SUBSTITUTE(TEXT(BE7,"#,##0.00"),"-","△")&amp;"】"))</f>
        <v>【45.34】</v>
      </c>
      <c r="BF6" s="76">
        <f>IF(BF7="",NA(),BF7)</f>
        <v>3149.43</v>
      </c>
      <c r="BG6" s="76">
        <f t="shared" ref="BG6:BO6" si="7">IF(BG7="",NA(),BG7)</f>
        <v>2804.16</v>
      </c>
      <c r="BH6" s="76">
        <f t="shared" si="7"/>
        <v>2569.7800000000002</v>
      </c>
      <c r="BI6" s="76">
        <f t="shared" si="7"/>
        <v>2416.11</v>
      </c>
      <c r="BJ6" s="76">
        <f t="shared" si="7"/>
        <v>2319.5300000000002</v>
      </c>
      <c r="BK6" s="76">
        <f t="shared" si="7"/>
        <v>1298.9100000000001</v>
      </c>
      <c r="BL6" s="76">
        <f t="shared" si="7"/>
        <v>1243.71</v>
      </c>
      <c r="BM6" s="76">
        <f t="shared" si="7"/>
        <v>1194.1500000000001</v>
      </c>
      <c r="BN6" s="76">
        <f t="shared" si="7"/>
        <v>1206.79</v>
      </c>
      <c r="BO6" s="76">
        <f t="shared" si="7"/>
        <v>1258.43</v>
      </c>
      <c r="BP6" s="75" t="str">
        <f>IF(BP7="","",IF(BP7="-","【-】","【"&amp;SUBSTITUTE(TEXT(BP7,"#,##0.00"),"-","△")&amp;"】"))</f>
        <v>【1,260.21】</v>
      </c>
      <c r="BQ6" s="76">
        <f>IF(BQ7="",NA(),BQ7)</f>
        <v>65</v>
      </c>
      <c r="BR6" s="76">
        <f t="shared" ref="BR6:BZ6" si="8">IF(BR7="",NA(),BR7)</f>
        <v>97.09</v>
      </c>
      <c r="BS6" s="76">
        <f t="shared" si="8"/>
        <v>74.680000000000007</v>
      </c>
      <c r="BT6" s="76">
        <f t="shared" si="8"/>
        <v>87.17</v>
      </c>
      <c r="BU6" s="76">
        <f t="shared" si="8"/>
        <v>88.36</v>
      </c>
      <c r="BV6" s="76">
        <f t="shared" si="8"/>
        <v>69.87</v>
      </c>
      <c r="BW6" s="76">
        <f t="shared" si="8"/>
        <v>74.3</v>
      </c>
      <c r="BX6" s="76">
        <f t="shared" si="8"/>
        <v>72.260000000000005</v>
      </c>
      <c r="BY6" s="76">
        <f t="shared" si="8"/>
        <v>71.84</v>
      </c>
      <c r="BZ6" s="76">
        <f t="shared" si="8"/>
        <v>73.36</v>
      </c>
      <c r="CA6" s="75" t="str">
        <f>IF(CA7="","",IF(CA7="-","【-】","【"&amp;SUBSTITUTE(TEXT(CA7,"#,##0.00"),"-","△")&amp;"】"))</f>
        <v>【75.29】</v>
      </c>
      <c r="CB6" s="76">
        <f>IF(CB7="",NA(),CB7)</f>
        <v>214.96</v>
      </c>
      <c r="CC6" s="76">
        <f t="shared" ref="CC6:CK6" si="9">IF(CC7="",NA(),CC7)</f>
        <v>150</v>
      </c>
      <c r="CD6" s="76">
        <f t="shared" si="9"/>
        <v>195.51</v>
      </c>
      <c r="CE6" s="76">
        <f t="shared" si="9"/>
        <v>167.71</v>
      </c>
      <c r="CF6" s="76">
        <f t="shared" si="9"/>
        <v>165.24</v>
      </c>
      <c r="CG6" s="76">
        <f t="shared" si="9"/>
        <v>234.96</v>
      </c>
      <c r="CH6" s="76">
        <f t="shared" si="9"/>
        <v>221.81</v>
      </c>
      <c r="CI6" s="76">
        <f t="shared" si="9"/>
        <v>230.02</v>
      </c>
      <c r="CJ6" s="76">
        <f t="shared" si="9"/>
        <v>228.47</v>
      </c>
      <c r="CK6" s="76">
        <f t="shared" si="9"/>
        <v>224.88</v>
      </c>
      <c r="CL6" s="75" t="str">
        <f>IF(CL7="","",IF(CL7="-","【-】","【"&amp;SUBSTITUTE(TEXT(CL7,"#,##0.00"),"-","△")&amp;"】"))</f>
        <v>【215.41】</v>
      </c>
      <c r="CM6" s="76">
        <f>IF(CM7="",NA(),CM7)</f>
        <v>1671</v>
      </c>
      <c r="CN6" s="76">
        <f t="shared" ref="CN6:CV6" si="10">IF(CN7="",NA(),CN7)</f>
        <v>1465.67</v>
      </c>
      <c r="CO6" s="76">
        <f t="shared" si="10"/>
        <v>1508.33</v>
      </c>
      <c r="CP6" s="76">
        <f t="shared" si="10"/>
        <v>1326.17</v>
      </c>
      <c r="CQ6" s="76">
        <f t="shared" si="10"/>
        <v>1264.5</v>
      </c>
      <c r="CR6" s="76">
        <f t="shared" si="10"/>
        <v>42.9</v>
      </c>
      <c r="CS6" s="76">
        <f t="shared" si="10"/>
        <v>43.36</v>
      </c>
      <c r="CT6" s="76">
        <f t="shared" si="10"/>
        <v>42.56</v>
      </c>
      <c r="CU6" s="76">
        <f t="shared" si="10"/>
        <v>42.47</v>
      </c>
      <c r="CV6" s="76">
        <f t="shared" si="10"/>
        <v>42.4</v>
      </c>
      <c r="CW6" s="75" t="str">
        <f>IF(CW7="","",IF(CW7="-","【-】","【"&amp;SUBSTITUTE(TEXT(CW7,"#,##0.00"),"-","△")&amp;"】"))</f>
        <v>【42.90】</v>
      </c>
      <c r="CX6" s="76">
        <f>IF(CX7="",NA(),CX7)</f>
        <v>96.28</v>
      </c>
      <c r="CY6" s="76">
        <f t="shared" ref="CY6:DG6" si="11">IF(CY7="",NA(),CY7)</f>
        <v>96.79</v>
      </c>
      <c r="CZ6" s="76">
        <f t="shared" si="11"/>
        <v>98.04</v>
      </c>
      <c r="DA6" s="76">
        <f t="shared" si="11"/>
        <v>97.62</v>
      </c>
      <c r="DB6" s="76">
        <f t="shared" si="11"/>
        <v>97.34</v>
      </c>
      <c r="DC6" s="76">
        <f t="shared" si="11"/>
        <v>83.5</v>
      </c>
      <c r="DD6" s="76">
        <f t="shared" si="11"/>
        <v>83.06</v>
      </c>
      <c r="DE6" s="76">
        <f t="shared" si="11"/>
        <v>83.32</v>
      </c>
      <c r="DF6" s="76">
        <f t="shared" si="11"/>
        <v>83.75</v>
      </c>
      <c r="DG6" s="76">
        <f t="shared" si="11"/>
        <v>84.19</v>
      </c>
      <c r="DH6" s="75" t="str">
        <f>IF(DH7="","",IF(DH7="-","【-】","【"&amp;SUBSTITUTE(TEXT(DH7,"#,##0.00"),"-","△")&amp;"】"))</f>
        <v>【84.75】</v>
      </c>
      <c r="DI6" s="76">
        <f>IF(DI7="",NA(),DI7)</f>
        <v>3.71</v>
      </c>
      <c r="DJ6" s="76">
        <f t="shared" ref="DJ6:DR6" si="12">IF(DJ7="",NA(),DJ7)</f>
        <v>7.51</v>
      </c>
      <c r="DK6" s="76">
        <f t="shared" si="12"/>
        <v>11.24</v>
      </c>
      <c r="DL6" s="76">
        <f t="shared" si="12"/>
        <v>14.68</v>
      </c>
      <c r="DM6" s="76">
        <f t="shared" si="12"/>
        <v>17.11</v>
      </c>
      <c r="DN6" s="76">
        <f t="shared" si="12"/>
        <v>22.77</v>
      </c>
      <c r="DO6" s="76">
        <f t="shared" si="12"/>
        <v>23.93</v>
      </c>
      <c r="DP6" s="76">
        <f t="shared" si="12"/>
        <v>24.68</v>
      </c>
      <c r="DQ6" s="76">
        <f t="shared" si="12"/>
        <v>24.68</v>
      </c>
      <c r="DR6" s="76">
        <f t="shared" si="12"/>
        <v>21.36</v>
      </c>
      <c r="DS6" s="75" t="str">
        <f>IF(DS7="","",IF(DS7="-","【-】","【"&amp;SUBSTITUTE(TEXT(DS7,"#,##0.00"),"-","△")&amp;"】"))</f>
        <v>【23.60】</v>
      </c>
      <c r="DT6" s="75">
        <f>IF(DT7="",NA(),DT7)</f>
        <v>0</v>
      </c>
      <c r="DU6" s="75">
        <f t="shared" ref="DU6:EC6" si="13">IF(DU7="",NA(),DU7)</f>
        <v>0</v>
      </c>
      <c r="DV6" s="75">
        <f t="shared" si="13"/>
        <v>0</v>
      </c>
      <c r="DW6" s="75">
        <f t="shared" si="13"/>
        <v>0</v>
      </c>
      <c r="DX6" s="75">
        <f t="shared" si="13"/>
        <v>0</v>
      </c>
      <c r="DY6" s="75">
        <f t="shared" si="13"/>
        <v>0</v>
      </c>
      <c r="DZ6" s="75">
        <f t="shared" si="13"/>
        <v>0</v>
      </c>
      <c r="EA6" s="76">
        <f t="shared" si="13"/>
        <v>0.01</v>
      </c>
      <c r="EB6" s="76">
        <f t="shared" si="13"/>
        <v>8.6199999999999992</v>
      </c>
      <c r="EC6" s="76">
        <f t="shared" si="13"/>
        <v>0.01</v>
      </c>
      <c r="ED6" s="75" t="str">
        <f>IF(ED7="","",IF(ED7="-","【-】","【"&amp;SUBSTITUTE(TEXT(ED7,"#,##0.00"),"-","△")&amp;"】"))</f>
        <v>【0.01】</v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0.09</v>
      </c>
      <c r="EK6" s="76">
        <f t="shared" si="14"/>
        <v>0.09</v>
      </c>
      <c r="EL6" s="76">
        <f t="shared" si="14"/>
        <v>0.13</v>
      </c>
      <c r="EM6" s="76">
        <f t="shared" si="14"/>
        <v>0.36</v>
      </c>
      <c r="EN6" s="76">
        <f t="shared" si="14"/>
        <v>0.39</v>
      </c>
      <c r="EO6" s="75" t="str">
        <f>IF(EO7="","",IF(EO7="-","【-】","【"&amp;SUBSTITUTE(TEXT(EO7,"#,##0.00"),"-","△")&amp;"】"))</f>
        <v>【0.30】</v>
      </c>
    </row>
    <row r="7" spans="1:148" s="77" customFormat="1" x14ac:dyDescent="0.15">
      <c r="A7" s="61"/>
      <c r="B7" s="78">
        <v>2020</v>
      </c>
      <c r="C7" s="78">
        <v>352110</v>
      </c>
      <c r="D7" s="78">
        <v>46</v>
      </c>
      <c r="E7" s="78">
        <v>17</v>
      </c>
      <c r="F7" s="78">
        <v>4</v>
      </c>
      <c r="G7" s="78">
        <v>0</v>
      </c>
      <c r="H7" s="78" t="s">
        <v>96</v>
      </c>
      <c r="I7" s="78" t="s">
        <v>97</v>
      </c>
      <c r="J7" s="78" t="s">
        <v>98</v>
      </c>
      <c r="K7" s="78" t="s">
        <v>99</v>
      </c>
      <c r="L7" s="78" t="s">
        <v>100</v>
      </c>
      <c r="M7" s="78" t="s">
        <v>101</v>
      </c>
      <c r="N7" s="79" t="s">
        <v>102</v>
      </c>
      <c r="O7" s="79">
        <v>64.03</v>
      </c>
      <c r="P7" s="79">
        <v>5.38</v>
      </c>
      <c r="Q7" s="79">
        <v>82.23</v>
      </c>
      <c r="R7" s="79">
        <v>2915</v>
      </c>
      <c r="S7" s="79">
        <v>33094</v>
      </c>
      <c r="T7" s="79">
        <v>357.31</v>
      </c>
      <c r="U7" s="79">
        <v>92.62</v>
      </c>
      <c r="V7" s="79">
        <v>1765</v>
      </c>
      <c r="W7" s="79">
        <v>1.07</v>
      </c>
      <c r="X7" s="79">
        <v>1649.53</v>
      </c>
      <c r="Y7" s="79">
        <v>101.9</v>
      </c>
      <c r="Z7" s="79">
        <v>100</v>
      </c>
      <c r="AA7" s="79">
        <v>100</v>
      </c>
      <c r="AB7" s="79">
        <v>100</v>
      </c>
      <c r="AC7" s="79">
        <v>100.01</v>
      </c>
      <c r="AD7" s="79">
        <v>100.85</v>
      </c>
      <c r="AE7" s="79">
        <v>102.13</v>
      </c>
      <c r="AF7" s="79">
        <v>101.72</v>
      </c>
      <c r="AG7" s="79">
        <v>102.73</v>
      </c>
      <c r="AH7" s="79">
        <v>105.78</v>
      </c>
      <c r="AI7" s="79">
        <v>104.83</v>
      </c>
      <c r="AJ7" s="79">
        <v>0</v>
      </c>
      <c r="AK7" s="79">
        <v>0</v>
      </c>
      <c r="AL7" s="79">
        <v>0</v>
      </c>
      <c r="AM7" s="79">
        <v>0</v>
      </c>
      <c r="AN7" s="79">
        <v>0</v>
      </c>
      <c r="AO7" s="79">
        <v>110.77</v>
      </c>
      <c r="AP7" s="79">
        <v>109.51</v>
      </c>
      <c r="AQ7" s="79">
        <v>112.88</v>
      </c>
      <c r="AR7" s="79">
        <v>94.97</v>
      </c>
      <c r="AS7" s="79">
        <v>63.96</v>
      </c>
      <c r="AT7" s="79">
        <v>61.55</v>
      </c>
      <c r="AU7" s="79">
        <v>11.55</v>
      </c>
      <c r="AV7" s="79">
        <v>19.2</v>
      </c>
      <c r="AW7" s="79">
        <v>39.340000000000003</v>
      </c>
      <c r="AX7" s="79">
        <v>45.07</v>
      </c>
      <c r="AY7" s="79">
        <v>41.94</v>
      </c>
      <c r="AZ7" s="79">
        <v>46.78</v>
      </c>
      <c r="BA7" s="79">
        <v>47.44</v>
      </c>
      <c r="BB7" s="79">
        <v>49.18</v>
      </c>
      <c r="BC7" s="79">
        <v>47.72</v>
      </c>
      <c r="BD7" s="79">
        <v>44.24</v>
      </c>
      <c r="BE7" s="79">
        <v>45.34</v>
      </c>
      <c r="BF7" s="79">
        <v>3149.43</v>
      </c>
      <c r="BG7" s="79">
        <v>2804.16</v>
      </c>
      <c r="BH7" s="79">
        <v>2569.7800000000002</v>
      </c>
      <c r="BI7" s="79">
        <v>2416.11</v>
      </c>
      <c r="BJ7" s="79">
        <v>2319.5300000000002</v>
      </c>
      <c r="BK7" s="79">
        <v>1298.9100000000001</v>
      </c>
      <c r="BL7" s="79">
        <v>1243.71</v>
      </c>
      <c r="BM7" s="79">
        <v>1194.1500000000001</v>
      </c>
      <c r="BN7" s="79">
        <v>1206.79</v>
      </c>
      <c r="BO7" s="79">
        <v>1258.43</v>
      </c>
      <c r="BP7" s="79">
        <v>1260.21</v>
      </c>
      <c r="BQ7" s="79">
        <v>65</v>
      </c>
      <c r="BR7" s="79">
        <v>97.09</v>
      </c>
      <c r="BS7" s="79">
        <v>74.680000000000007</v>
      </c>
      <c r="BT7" s="79">
        <v>87.17</v>
      </c>
      <c r="BU7" s="79">
        <v>88.36</v>
      </c>
      <c r="BV7" s="79">
        <v>69.87</v>
      </c>
      <c r="BW7" s="79">
        <v>74.3</v>
      </c>
      <c r="BX7" s="79">
        <v>72.260000000000005</v>
      </c>
      <c r="BY7" s="79">
        <v>71.84</v>
      </c>
      <c r="BZ7" s="79">
        <v>73.36</v>
      </c>
      <c r="CA7" s="79">
        <v>75.290000000000006</v>
      </c>
      <c r="CB7" s="79">
        <v>214.96</v>
      </c>
      <c r="CC7" s="79">
        <v>150</v>
      </c>
      <c r="CD7" s="79">
        <v>195.51</v>
      </c>
      <c r="CE7" s="79">
        <v>167.71</v>
      </c>
      <c r="CF7" s="79">
        <v>165.24</v>
      </c>
      <c r="CG7" s="79">
        <v>234.96</v>
      </c>
      <c r="CH7" s="79">
        <v>221.81</v>
      </c>
      <c r="CI7" s="79">
        <v>230.02</v>
      </c>
      <c r="CJ7" s="79">
        <v>228.47</v>
      </c>
      <c r="CK7" s="79">
        <v>224.88</v>
      </c>
      <c r="CL7" s="79">
        <v>215.41</v>
      </c>
      <c r="CM7" s="79">
        <v>1671</v>
      </c>
      <c r="CN7" s="79">
        <v>1465.67</v>
      </c>
      <c r="CO7" s="79">
        <v>1508.33</v>
      </c>
      <c r="CP7" s="79">
        <v>1326.17</v>
      </c>
      <c r="CQ7" s="79">
        <v>1264.5</v>
      </c>
      <c r="CR7" s="79">
        <v>42.9</v>
      </c>
      <c r="CS7" s="79">
        <v>43.36</v>
      </c>
      <c r="CT7" s="79">
        <v>42.56</v>
      </c>
      <c r="CU7" s="79">
        <v>42.47</v>
      </c>
      <c r="CV7" s="79">
        <v>42.4</v>
      </c>
      <c r="CW7" s="79">
        <v>42.9</v>
      </c>
      <c r="CX7" s="79">
        <v>96.28</v>
      </c>
      <c r="CY7" s="79">
        <v>96.79</v>
      </c>
      <c r="CZ7" s="79">
        <v>98.04</v>
      </c>
      <c r="DA7" s="79">
        <v>97.62</v>
      </c>
      <c r="DB7" s="79">
        <v>97.34</v>
      </c>
      <c r="DC7" s="79">
        <v>83.5</v>
      </c>
      <c r="DD7" s="79">
        <v>83.06</v>
      </c>
      <c r="DE7" s="79">
        <v>83.32</v>
      </c>
      <c r="DF7" s="79">
        <v>83.75</v>
      </c>
      <c r="DG7" s="79">
        <v>84.19</v>
      </c>
      <c r="DH7" s="79">
        <v>84.75</v>
      </c>
      <c r="DI7" s="79">
        <v>3.71</v>
      </c>
      <c r="DJ7" s="79">
        <v>7.51</v>
      </c>
      <c r="DK7" s="79">
        <v>11.24</v>
      </c>
      <c r="DL7" s="79">
        <v>14.68</v>
      </c>
      <c r="DM7" s="79">
        <v>17.11</v>
      </c>
      <c r="DN7" s="79">
        <v>22.77</v>
      </c>
      <c r="DO7" s="79">
        <v>23.93</v>
      </c>
      <c r="DP7" s="79">
        <v>24.68</v>
      </c>
      <c r="DQ7" s="79">
        <v>24.68</v>
      </c>
      <c r="DR7" s="79">
        <v>21.36</v>
      </c>
      <c r="DS7" s="79">
        <v>23.6</v>
      </c>
      <c r="DT7" s="79">
        <v>0</v>
      </c>
      <c r="DU7" s="79">
        <v>0</v>
      </c>
      <c r="DV7" s="79">
        <v>0</v>
      </c>
      <c r="DW7" s="79">
        <v>0</v>
      </c>
      <c r="DX7" s="79">
        <v>0</v>
      </c>
      <c r="DY7" s="79">
        <v>0</v>
      </c>
      <c r="DZ7" s="79">
        <v>0</v>
      </c>
      <c r="EA7" s="79">
        <v>0.01</v>
      </c>
      <c r="EB7" s="79">
        <v>8.6199999999999992</v>
      </c>
      <c r="EC7" s="79">
        <v>0.01</v>
      </c>
      <c r="ED7" s="79">
        <v>0.01</v>
      </c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0.09</v>
      </c>
      <c r="EK7" s="79">
        <v>0.09</v>
      </c>
      <c r="EL7" s="79">
        <v>0.13</v>
      </c>
      <c r="EM7" s="79">
        <v>0.36</v>
      </c>
      <c r="EN7" s="79">
        <v>0.39</v>
      </c>
      <c r="EO7" s="79">
        <v>0.3</v>
      </c>
    </row>
    <row r="8" spans="1:148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</row>
    <row r="9" spans="1:148" x14ac:dyDescent="0.15">
      <c r="A9" s="81"/>
      <c r="B9" s="81" t="s">
        <v>103</v>
      </c>
      <c r="C9" s="81" t="s">
        <v>104</v>
      </c>
      <c r="D9" s="81" t="s">
        <v>105</v>
      </c>
      <c r="E9" s="81" t="s">
        <v>106</v>
      </c>
      <c r="F9" s="81" t="s">
        <v>107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8" x14ac:dyDescent="0.15">
      <c r="A10" s="81" t="s">
        <v>46</v>
      </c>
      <c r="B10" s="82">
        <f t="shared" ref="B10:D10" si="15">DATEVALUE($B7+12-B11&amp;"/1/"&amp;B12)</f>
        <v>46753</v>
      </c>
      <c r="C10" s="82">
        <f t="shared" si="15"/>
        <v>47119</v>
      </c>
      <c r="D10" s="82">
        <f t="shared" si="15"/>
        <v>47484</v>
      </c>
      <c r="E10" s="83">
        <f>DATEVALUE($B7+12-E11&amp;"/1/"&amp;E12)</f>
        <v>47849</v>
      </c>
      <c r="F10" s="83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2021-12-03T07:27:28Z</dcterms:created>
  <dcterms:modified xsi:type="dcterms:W3CDTF">2021-12-03T07:27:29Z</dcterms:modified>
  <cp:category/>
</cp:coreProperties>
</file>